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V:\FEAD_AdA_2014-2020\2025\invio Check list e Manuale da AT\Manuale\CL_ PO I FEAD\3_ Operazioni\"/>
    </mc:Choice>
  </mc:AlternateContent>
  <xr:revisionPtr revIDLastSave="0" documentId="13_ncr:1_{27866FA1-0A82-4DEE-A805-614B55841DFD}" xr6:coauthVersionLast="47" xr6:coauthVersionMax="47" xr10:uidLastSave="{00000000-0000-0000-0000-000000000000}"/>
  <bookViews>
    <workbookView xWindow="-120" yWindow="-120" windowWidth="29040" windowHeight="15840" tabRatio="677" activeTab="4" xr2:uid="{00000000-000D-0000-FFFF-FFFF00000000}"/>
  </bookViews>
  <sheets>
    <sheet name="Fronte FEAD" sheetId="78" r:id="rId1"/>
    <sheet name="Anagrafica e Note" sheetId="14" r:id="rId2"/>
    <sheet name="CL" sheetId="77" r:id="rId3"/>
    <sheet name="elenco rimborsi" sheetId="34" r:id="rId4"/>
    <sheet name="111_CaritasVelletri_118_2014.1" sheetId="39" r:id="rId5"/>
  </sheets>
  <externalReferences>
    <externalReference r:id="rId6"/>
  </externalReferences>
  <definedNames>
    <definedName name="_xlnm._FilterDatabase" localSheetId="3" hidden="1">'elenco rimborsi'!$A$4:$AT$8</definedName>
    <definedName name="_xlnm.Print_Area" localSheetId="3">'elenco rimborsi'!$A$1:$AJ$8</definedName>
    <definedName name="grado" localSheetId="3">#REF!</definedName>
    <definedName name="grado">#REF!</definedName>
    <definedName name="numero" localSheetId="3">#REF!</definedName>
    <definedName name="numero">#REF!</definedName>
    <definedName name="Print_Area" localSheetId="0">'Fronte FEAD'!$A$1:$J$38</definedName>
    <definedName name="scelta1" localSheetId="3">'[1]Sub Criteri'!#REF!</definedName>
    <definedName name="scelta1">'[1]Sub Criteri'!#REF!</definedName>
    <definedName name="_xlnm.Print_Titles" localSheetId="3">'elenco rimborsi'!#REF!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39" l="1"/>
  <c r="M11" i="39"/>
  <c r="M12" i="39"/>
  <c r="M13" i="39"/>
  <c r="M14" i="39" s="1"/>
  <c r="M15" i="39"/>
  <c r="M16" i="39"/>
  <c r="M18" i="39"/>
  <c r="M20" i="39"/>
  <c r="N16" i="39" l="1"/>
  <c r="N12" i="39" l="1"/>
  <c r="N13" i="39" s="1"/>
  <c r="O20" i="39"/>
  <c r="Q20" i="39" s="1"/>
  <c r="O16" i="39"/>
  <c r="Q16" i="39" s="1"/>
  <c r="O18" i="39"/>
  <c r="O11" i="39"/>
  <c r="Q11" i="39" s="1"/>
  <c r="O15" i="39"/>
  <c r="Q15" i="39" s="1"/>
  <c r="O17" i="39"/>
  <c r="Q17" i="39" s="1"/>
  <c r="O19" i="39"/>
  <c r="O10" i="39"/>
  <c r="Q10" i="39" s="1"/>
  <c r="R17" i="39" l="1"/>
  <c r="T17" i="39" s="1"/>
  <c r="U17" i="39" s="1"/>
  <c r="V17" i="39"/>
  <c r="R10" i="39"/>
  <c r="V10" i="39"/>
  <c r="R20" i="39"/>
  <c r="T20" i="39" s="1"/>
  <c r="U20" i="39" s="1"/>
  <c r="V20" i="39"/>
  <c r="R16" i="39"/>
  <c r="T16" i="39" s="1"/>
  <c r="U16" i="39" s="1"/>
  <c r="V16" i="39"/>
  <c r="R15" i="39"/>
  <c r="T15" i="39" s="1"/>
  <c r="U15" i="39" s="1"/>
  <c r="V15" i="39"/>
  <c r="R11" i="39"/>
  <c r="T11" i="39" s="1"/>
  <c r="U11" i="39" s="1"/>
  <c r="V11" i="39"/>
  <c r="N14" i="39"/>
  <c r="O14" i="39" s="1"/>
  <c r="Q14" i="39" s="1"/>
  <c r="O13" i="39"/>
  <c r="Q13" i="39" s="1"/>
  <c r="O12" i="39"/>
  <c r="Q12" i="39" s="1"/>
  <c r="Q19" i="39"/>
  <c r="Q18" i="39"/>
  <c r="T10" i="39"/>
  <c r="U10" i="39" s="1"/>
  <c r="J22" i="39"/>
  <c r="L22" i="39"/>
  <c r="L24" i="39" s="1"/>
  <c r="R14" i="39" l="1"/>
  <c r="T14" i="39" s="1"/>
  <c r="U14" i="39" s="1"/>
  <c r="V14" i="39"/>
  <c r="R19" i="39"/>
  <c r="T19" i="39" s="1"/>
  <c r="U19" i="39" s="1"/>
  <c r="V19" i="39"/>
  <c r="R12" i="39"/>
  <c r="T12" i="39" s="1"/>
  <c r="U12" i="39" s="1"/>
  <c r="V12" i="39"/>
  <c r="R18" i="39"/>
  <c r="T18" i="39" s="1"/>
  <c r="U18" i="39" s="1"/>
  <c r="V18" i="39"/>
  <c r="R13" i="39"/>
  <c r="T13" i="39" s="1"/>
  <c r="U13" i="39" s="1"/>
  <c r="V13" i="39"/>
  <c r="R22" i="39"/>
  <c r="U22" i="39" l="1"/>
  <c r="T22" i="39"/>
  <c r="T24" i="39" s="1"/>
</calcChain>
</file>

<file path=xl/sharedStrings.xml><?xml version="1.0" encoding="utf-8"?>
<sst xmlns="http://schemas.openxmlformats.org/spreadsheetml/2006/main" count="234" uniqueCount="152">
  <si>
    <t>AUTORITA' DI GESTIONE / ORGANISMI INTERMEDI</t>
  </si>
  <si>
    <t>Struttura di riferimento:</t>
  </si>
  <si>
    <t>Indirizzo:</t>
  </si>
  <si>
    <t>Nominativo referente:</t>
  </si>
  <si>
    <t xml:space="preserve">Contatti: </t>
  </si>
  <si>
    <t xml:space="preserve">DENOMINAZIONE DEL PROGRAMMA: </t>
  </si>
  <si>
    <t xml:space="preserve">NUMERO DEL PROGRAMMA: </t>
  </si>
  <si>
    <t>INFORMAZIONI GENERALI</t>
  </si>
  <si>
    <t>Altri Enti/Organismi coinvolti</t>
  </si>
  <si>
    <t>INFORMAZIONI SULL'ATTIVITA' DI VERIFICA</t>
  </si>
  <si>
    <t>Periodo di audit:</t>
  </si>
  <si>
    <t>Data:</t>
  </si>
  <si>
    <t>Luogo:</t>
  </si>
  <si>
    <t>Interlocutore (con informativa delle competenze funzionali):</t>
  </si>
  <si>
    <t>1. Auditor:</t>
  </si>
  <si>
    <t>2. Auditor:</t>
  </si>
  <si>
    <t xml:space="preserve"> </t>
  </si>
  <si>
    <t>Check list per l'audit di sistema</t>
  </si>
  <si>
    <t>Categoria</t>
  </si>
  <si>
    <t>Funziona bene. Non occorrono miglioramenti o sono necessari solo miglioramenti minori. Le carenze sono assenti o minori. Tali carenze non hanno alcun impatto, ovvero hanno un impatto minimo, sul funzionamento dei requisiti chiave/ delle autorità / del sistema.</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</si>
  <si>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</si>
  <si>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Funziona parzialmente; sono necessari dei miglioramenti sostanziali. Sono state riscontrate gravi carenze che espongono i Fondi al rischio di irregolarità. L'impatto sul funzionamento efficace dei requisiti chiave/ delle autorità / del sistema è significativo.</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</si>
  <si>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</si>
  <si>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Note per la compilazione:</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</si>
  <si>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</si>
  <si>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AdC, utilizzando gli appositi fogli di lavoro.
Fase 5 - Infine, l'Autorità di Audit esprime una conclusione generale sul Sistema di Gestione e Controllo del Programma Operativo, anche in questo caso utilizzando l'apposito foglio di lavoro. 
Le fasi da 1 a 5 sono effettuate attribuento una delle "Categorie di giudizio" previste dalle “Linee Guida per la Commissione e gli Stati membri su una metodologia comune per la valutazione dei sistemi di gestione e controllo”, Nota EGESIF 14-0010 del 18.12.2014, ovvero: </t>
  </si>
  <si>
    <t>N.A.</t>
  </si>
  <si>
    <t xml:space="preserve">Per la Fase 1 è possibile inserire anche </t>
  </si>
  <si>
    <t>Nella presente checklist sono riportati i Requisiti Chiave (di seguito RC) per la valutazione dei Sistemi di Gestione e Controllo di cui alla Nota EGESIF 14-0010. 
Per ogni RC sono riportati i Criteri di Valutazione di cui alla Nota EGESIF citata, al fine di esaminarne l'effettivo ed efficace funzionamento. 
Inoltre, ciascun Criterio di Valutazione si articola in diversi punti di controllo. 
Di conseguenza, la valutazione da parte delle Autorità di Audit si articola per Fasi successive.</t>
  </si>
  <si>
    <t>Identificativo Item _ codice spesa</t>
  </si>
  <si>
    <t>Importo operazione</t>
  </si>
  <si>
    <t>Soggetti collegati</t>
  </si>
  <si>
    <t>Rendiconto</t>
  </si>
  <si>
    <t>ID17</t>
  </si>
  <si>
    <t>Totale valore prodotto: (€)</t>
  </si>
  <si>
    <t>Totale valore rimborso:  (€)</t>
  </si>
  <si>
    <t>Prodotto</t>
  </si>
  <si>
    <t>Dettaglio delle consegne alla OpC</t>
  </si>
  <si>
    <t>Tipo Fondo</t>
  </si>
  <si>
    <t>Lotto</t>
  </si>
  <si>
    <t>Unità di misura</t>
  </si>
  <si>
    <t>Tipo Consegna</t>
  </si>
  <si>
    <t>Numero D.d.T.</t>
  </si>
  <si>
    <t>Data D.d.T</t>
  </si>
  <si>
    <t>Quantità</t>
  </si>
  <si>
    <t>Prezzo unitario (€)</t>
  </si>
  <si>
    <t>Valore prodotto (€)</t>
  </si>
  <si>
    <t>Percentuale rimborso</t>
  </si>
  <si>
    <t>Verifica della presenza e della conformità formale della richiesta di rimborso delle spese amministrative</t>
  </si>
  <si>
    <t>Verifica del rispetto dei termini di presentazione della richiesta di rimborso delle spese amministrative</t>
  </si>
  <si>
    <t>Verifica della presenza della Dichiarazione sostitutiva della certificazione di iscrizione alla CdC</t>
  </si>
  <si>
    <t>Verifica della presenza della copia, fronte e retro, di un documento di identità del legale rappresentante</t>
  </si>
  <si>
    <t>Verifica autorizzazione di pagamento</t>
  </si>
  <si>
    <t>Verifica accreditamento</t>
  </si>
  <si>
    <t>Verifica check list autorizzazione</t>
  </si>
  <si>
    <t>ESITO</t>
  </si>
  <si>
    <t>ELEMENTO VERIFICATO</t>
  </si>
  <si>
    <t>positivo</t>
  </si>
  <si>
    <t>DOC.NE DI RIFERIMENTO</t>
  </si>
  <si>
    <t>Verifica della presenza e della completezza della comunicazione del codice IBAN</t>
  </si>
  <si>
    <r>
      <t xml:space="preserve">istr. Op. n. 35 del 22/7/2015, termine presentazione 31/8/2015
</t>
    </r>
    <r>
      <rPr>
        <sz val="11"/>
        <color rgb="FFFF0000"/>
        <rFont val="Arial"/>
        <family val="2"/>
      </rPr>
      <t>Comunicato Agea del 11/9/2015 con estensione termine al 19/9/2015 (SABATO)</t>
    </r>
  </si>
  <si>
    <t>Valore prodotto ricalcolato da ADA</t>
  </si>
  <si>
    <t>Rimborso ricalcolato da ADA</t>
  </si>
  <si>
    <t>prezzo IVA inclusa</t>
  </si>
  <si>
    <t>prezzo IVA esclusa</t>
  </si>
  <si>
    <t>VALORE LOTTO DA BANDO**</t>
  </si>
  <si>
    <t>IVA</t>
  </si>
  <si>
    <t>Valore rimborso AGEA (€)</t>
  </si>
  <si>
    <t>RICALCOLO ADA</t>
  </si>
  <si>
    <t>CALCOLO AGEA</t>
  </si>
  <si>
    <t>Verifica rimborso</t>
  </si>
  <si>
    <t>Esito</t>
  </si>
  <si>
    <t>Note</t>
  </si>
  <si>
    <t>vedi foglio 111</t>
  </si>
  <si>
    <t>NOTE</t>
  </si>
  <si>
    <t>delta da arrotondamenti</t>
  </si>
  <si>
    <r>
      <t>istr. Op. n. 35 del 22/7/2015</t>
    </r>
    <r>
      <rPr>
        <sz val="11"/>
        <color rgb="FFFF0000"/>
        <rFont val="Arial"/>
        <family val="2"/>
      </rPr>
      <t xml:space="preserve">
ALLEGATO 2 (COMUNICAZIONE CODICE IBAN)</t>
    </r>
  </si>
  <si>
    <r>
      <t>istr. Op. n. 35 del 22/7/2015</t>
    </r>
    <r>
      <rPr>
        <sz val="11"/>
        <color rgb="FFFF0000"/>
        <rFont val="Arial"/>
        <family val="2"/>
      </rPr>
      <t xml:space="preserve">  
ALLEGATO 2 (COMUNICAZIONE CODICE IBAN)</t>
    </r>
  </si>
  <si>
    <r>
      <t>istr. Op. n. 35 del 22/7/2015,</t>
    </r>
    <r>
      <rPr>
        <sz val="11"/>
        <color rgb="FFFF0000"/>
        <rFont val="Arial"/>
        <family val="2"/>
      </rPr>
      <t xml:space="preserve"> ALLEGATO 3 (COMUNICAZIONE AUTODICH.NE  ISCR CdC)</t>
    </r>
  </si>
  <si>
    <r>
      <t xml:space="preserve">istr. Op. n. 35 del 22/7/2015, </t>
    </r>
    <r>
      <rPr>
        <sz val="11"/>
        <color rgb="FFFF0000"/>
        <rFont val="Arial"/>
        <family val="2"/>
      </rPr>
      <t>ALLEGATO 3 (COMUNICAZIONE AUTODICH.NE  ISCR CdC)</t>
    </r>
  </si>
  <si>
    <t>istr. Op. n. 35 del 22/7/2015</t>
  </si>
  <si>
    <r>
      <t xml:space="preserve">Ads PO AdG\02 Test conformità\TEST RIMB (26SF)\210915 OIADG\PI_2014\ </t>
    </r>
    <r>
      <rPr>
        <b/>
        <i/>
        <sz val="11"/>
        <color theme="1"/>
        <rFont val="Arial"/>
        <family val="2"/>
      </rPr>
      <t>118 - Caritas di Velletri\118_Caritas Velletri.pdf_pag.1-2</t>
    </r>
  </si>
  <si>
    <r>
      <t>Ads PO AdG\02 Test conformità\TEST RIMB (26SF)\210915 OIADG\PI_2014\ 118 - Caritas di Velletri\</t>
    </r>
    <r>
      <rPr>
        <b/>
        <i/>
        <sz val="11"/>
        <color theme="1"/>
        <rFont val="Arial"/>
        <family val="2"/>
      </rPr>
      <t>118_Caritas Velletri.pdf-pag 1-2</t>
    </r>
    <r>
      <rPr>
        <sz val="11"/>
        <color theme="1"/>
        <rFont val="Arial"/>
        <family val="2"/>
      </rPr>
      <t>:
data richiesta del 16/9/2015, pervenuta il 21/9/2015 - LUNEDI' (da prot. AGEA)</t>
    </r>
  </si>
  <si>
    <r>
      <t>Ads PO AdG\02 Test conformità\TEST RIMB (26SF)\210915 OIADG\PI_2014\</t>
    </r>
    <r>
      <rPr>
        <b/>
        <i/>
        <sz val="11"/>
        <color theme="1"/>
        <rFont val="Arial"/>
        <family val="2"/>
      </rPr>
      <t>118 - Caritas di Velletri\ 118_Caritas Velletri.pdf_pag.3-4</t>
    </r>
  </si>
  <si>
    <r>
      <t>Ads PO AdG\02 Test conformità\TEST RIMB (26SF)\210915 OIADG\PI_2014\</t>
    </r>
    <r>
      <rPr>
        <b/>
        <i/>
        <sz val="11"/>
        <color theme="1"/>
        <rFont val="Arial"/>
        <family val="2"/>
      </rPr>
      <t>118 - Caritas di Velletri\ 118_Caritas Velletri.pdf_pag.5-6</t>
    </r>
  </si>
  <si>
    <r>
      <t>Ads PO AdG\02 Test conformità\TEST RIMB (26SF)\210915 OIADG\PI_2014\232 - Arcidiocesi di Reggio\</t>
    </r>
    <r>
      <rPr>
        <b/>
        <i/>
        <sz val="11"/>
        <color theme="1"/>
        <rFont val="Arial"/>
        <family val="2"/>
      </rPr>
      <t>232_Arc.ReggioCalabria</t>
    </r>
    <r>
      <rPr>
        <sz val="11"/>
        <color theme="1"/>
        <rFont val="Arial"/>
        <family val="2"/>
      </rPr>
      <t>.pdf-pag 3 e 6-8 (2° invio per correzione P.IVA)</t>
    </r>
  </si>
  <si>
    <r>
      <t>Ads PO AdG\02 Test conformità\TEST RIMB (26SF)\210915 OIADG\PI_2014\232 - Arcidiocesi di Reggio\</t>
    </r>
    <r>
      <rPr>
        <b/>
        <i/>
        <sz val="11"/>
        <color theme="1"/>
        <rFont val="Arial"/>
        <family val="2"/>
      </rPr>
      <t>232_Arc.ReggioCalabria</t>
    </r>
    <r>
      <rPr>
        <sz val="11"/>
        <color theme="1"/>
        <rFont val="Arial"/>
        <family val="2"/>
      </rPr>
      <t>.pdf-pag 2 e 9 (2° invio per correzione P.IVA)</t>
    </r>
  </si>
  <si>
    <r>
      <t xml:space="preserve">istr. Op. n. 35 del 22/7/2015 </t>
    </r>
    <r>
      <rPr>
        <sz val="11"/>
        <color rgb="FFFF0000"/>
        <rFont val="Arial"/>
        <family val="2"/>
      </rPr>
      <t>e ALLEGATO 1 (DOMANDA)</t>
    </r>
  </si>
  <si>
    <t>TOT QTA' DA DETERMINA/ CONTRATTO, in unità di misura*</t>
  </si>
  <si>
    <t>NON BARRATO (opzione per importi &lt; 150.000€)</t>
  </si>
  <si>
    <r>
      <t>Ads PO AdG\02 Test conformità\TEST RIMB (26SF)\210915 OIADG\PI_2014\232 - Arcidiocesi di Reggio\</t>
    </r>
    <r>
      <rPr>
        <b/>
        <i/>
        <sz val="11"/>
        <color theme="1"/>
        <rFont val="Arial"/>
        <family val="2"/>
      </rPr>
      <t>232_Arc.ReggioCalabria</t>
    </r>
    <r>
      <rPr>
        <sz val="11"/>
        <color theme="1"/>
        <rFont val="Arial"/>
        <family val="2"/>
      </rPr>
      <t>.pdf-pag 1 e 4-5 (1° invio prot.28/8/2015, 2° invio per correzione P.IVA 23/9/2015)</t>
    </r>
  </si>
  <si>
    <r>
      <t>istr. Op. n. 32 del 20/9/2016,</t>
    </r>
    <r>
      <rPr>
        <sz val="11"/>
        <color rgb="FFFF0000"/>
        <rFont val="Arial"/>
        <family val="2"/>
      </rPr>
      <t xml:space="preserve"> e ALLEGATO 1 (DOMANDA)</t>
    </r>
  </si>
  <si>
    <t>istr. Op. n. 32 del 20/9/2016, termine di presentazione 30/10/2016</t>
  </si>
  <si>
    <r>
      <t xml:space="preserve">istr. Op. n. 32 del 20/9/2016
</t>
    </r>
    <r>
      <rPr>
        <sz val="11"/>
        <color rgb="FFFF0000"/>
        <rFont val="Arial"/>
        <family val="2"/>
      </rPr>
      <t>ALLEGATO 2 (COMUNICAZIONE CODICE IBAN)</t>
    </r>
  </si>
  <si>
    <r>
      <t xml:space="preserve">istr. Op. n. 32 del 20/9/2016, </t>
    </r>
    <r>
      <rPr>
        <sz val="11"/>
        <color rgb="FFFF0000"/>
        <rFont val="Arial"/>
        <family val="2"/>
      </rPr>
      <t>ALLEGATO 3 (COMUNICAZIONE AUTODICH.NE  ISCR CdC)</t>
    </r>
  </si>
  <si>
    <t>istr. Op. n. 32 del 20/9/2016</t>
  </si>
  <si>
    <t>delta calcolo agea  e importo riconosciuto</t>
  </si>
  <si>
    <t>delta calcolo ADA  e importo riconosciuto</t>
  </si>
  <si>
    <t>DELTA p IVA inclusa ADA-AGEA</t>
  </si>
  <si>
    <t>DELTA rimborso ADA-AGEA</t>
  </si>
  <si>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.pdf_pag.10-23
</t>
    </r>
    <r>
      <rPr>
        <b/>
        <u/>
        <sz val="11"/>
        <color theme="1"/>
        <rFont val="Arial"/>
        <family val="2"/>
      </rPr>
      <t>RICHIESTA DELL'ORGANIZZAZIONE PARTNER BOC (sede Caserta) PER 10 MAGAZZINI, TRA CUI I BOC MARCHE (SF 529) E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</si>
  <si>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
</t>
    </r>
    <r>
      <rPr>
        <b/>
        <u/>
        <sz val="11"/>
        <color theme="1"/>
        <rFont val="Arial"/>
        <family val="2"/>
      </rPr>
      <t>RICHIESTA DELL'ORGANIZZAZIONE PARTNER BOC (sede Caserta) PER 10 MAGAZZINI, TRA CUI I BOC MARCHE (SF 529) E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</si>
  <si>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.pdf_pag.1, data prot  29/9/2016
</t>
    </r>
    <r>
      <rPr>
        <b/>
        <u/>
        <sz val="11"/>
        <color theme="1"/>
        <rFont val="Arial"/>
        <family val="2"/>
      </rPr>
      <t>RICHIESTA DELL'ORGANIZZAZIONE PARTNER BOC (sede Caserta) PER 10 MAGAZZINI, TRA CUI I BOC MARCHE (SF 529) E CALABRIA (SF447)</t>
    </r>
  </si>
  <si>
    <t>vedi FOGLIO 529 di SINTESI per verifica mandato complessivo e 10 fogli di dettaglio per singolo magazzino, tra cui:
- foglio 529.5_BOC 268 (CALABRIA) E 
- foglio 529.9_BOC 280 (MARCHE)</t>
  </si>
  <si>
    <t>PANIERE</t>
  </si>
  <si>
    <r>
      <t>Ads PO AdG\02 Test conformità\TEST RIMB (26SF)\210915 OIADG\PI_2014\232 - Arcidiocesi di Reggio\</t>
    </r>
    <r>
      <rPr>
        <b/>
        <sz val="11"/>
        <color theme="1"/>
        <rFont val="Arial"/>
        <family val="2"/>
      </rPr>
      <t>2</t>
    </r>
    <r>
      <rPr>
        <b/>
        <i/>
        <sz val="11"/>
        <color theme="1"/>
        <rFont val="Arial"/>
        <family val="2"/>
      </rPr>
      <t>32_Arc.ReggioCalabria.pdf_pag.1</t>
    </r>
  </si>
  <si>
    <t>vedi foglio 26</t>
  </si>
  <si>
    <t>DELTA CON IMPORTO CERTIFICATO</t>
  </si>
  <si>
    <t>IMPORTO SU AUTORIZZAZIONE E MANDATO</t>
  </si>
  <si>
    <t>n.a.</t>
  </si>
  <si>
    <t>III. VERIFICA PAGAMENTO</t>
  </si>
  <si>
    <t>II. VERIFICA CALCOLO DEL RIMBORSO (da carte di lavoro allegate)</t>
  </si>
  <si>
    <t>I. VERIFICA FORMALE DOMANDA</t>
  </si>
  <si>
    <t>n.v. per assenza comunicato estensione temporale_
((positivo da n.prot (manca evidenza PEC), data arrivo 21.9.2015 (LUNEDI', primo giorno feriale dopo scadenza sabato))</t>
  </si>
  <si>
    <t>n.v. per assenza comunicato estensione temporale_
((positivo da n.prot (manca evidenza PEC) per 1° invio, oltre termine 2° invio correttivo))</t>
  </si>
  <si>
    <t>n.v._modello non presente e casella non barrata; tuttavia  a pag 1 è indicato l'IBAN confermato da Banca Intesa a pag.8</t>
  </si>
  <si>
    <r>
      <t xml:space="preserve">DOMANDA UNICA PER 10 MAGAZZINI (141, 143, 252, 259, 260, 261, 262, 268-BOC CALABRIA, 279, 280-BOC MARCHE)
</t>
    </r>
    <r>
      <rPr>
        <b/>
        <u/>
        <sz val="11"/>
        <color rgb="FF000000"/>
        <rFont val="Calibri"/>
        <family val="2"/>
      </rPr>
      <t>RICHIESTA DELL'ORGANIZZAZIONE PARTNER BOC (sede Caserta) PER 10 MAGAZZINI, TRA CUI IL BOC CALABRIA (SF447)</t>
    </r>
  </si>
  <si>
    <r>
      <t xml:space="preserve">DOMANDA UNICA PER 10 MAGAZZINI (141, 143, 252, 259, 260, 261, 262, 268-BOC CALABRIA, 279, 280-BOC MARCHE)
</t>
    </r>
    <r>
      <rPr>
        <b/>
        <u/>
        <sz val="11"/>
        <color rgb="FF000000"/>
        <rFont val="Calibri"/>
        <family val="2"/>
      </rPr>
      <t>RICHIESTA DELL'ORGANIZZAZIONE PARTNER BOC (sede Caserta) PER 10 MAGAZZINI, TRA CUI IL BOC MARCHE (SF 529)</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</si>
  <si>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 pag.9
</t>
    </r>
    <r>
      <rPr>
        <b/>
        <u/>
        <sz val="11"/>
        <color theme="1"/>
        <rFont val="Arial"/>
        <family val="2"/>
      </rPr>
      <t xml:space="preserve">
RICHIESTA DELL'ORGANIZZAZIONE PARTNER BOC (sede Caserta) PER 10 MAGAZZINI, TRA CUI IL BOC CALABRIA (SF447)</t>
    </r>
  </si>
  <si>
    <r>
      <t>Ads PO AdG\02 Test conformità\TEST RIMB (26SF)\210915 OIADG\P2_2015\</t>
    </r>
    <r>
      <rPr>
        <b/>
        <i/>
        <sz val="11"/>
        <color theme="1"/>
        <rFont val="Arial"/>
        <family val="2"/>
      </rPr>
      <t>280 - Banco delle Opere di Carità delle Marche\143_BOC</t>
    </r>
    <r>
      <rPr>
        <sz val="11"/>
        <color theme="1"/>
        <rFont val="Arial"/>
        <family val="2"/>
      </rPr>
      <t xml:space="preserve">.pdf, pag.9
</t>
    </r>
    <r>
      <rPr>
        <b/>
        <u/>
        <sz val="11"/>
        <color theme="1"/>
        <rFont val="Arial"/>
        <family val="2"/>
      </rPr>
      <t xml:space="preserve">
RICHIESTA DELL'ORGANIZZAZIONE PARTNER BOC (sede Caserta) PER 10 MAGAZZINI, TRA CUI IL BOC MARCHE (SF 529)</t>
    </r>
  </si>
  <si>
    <t>acquisizione dei registri di carico e scarico dei DDT, dei prodotti e del periodo temporale relativi al rimborso.</t>
  </si>
  <si>
    <t>a. verifica dell'effettiva trascrizione nel registro di carico del Magazzino.</t>
  </si>
  <si>
    <t>IV. VERIFICA ANTIFRODE</t>
  </si>
  <si>
    <t>Screenshot mandato di pagamento</t>
  </si>
  <si>
    <t>c.Verifica accreditamento</t>
  </si>
  <si>
    <t>Check list pagamento</t>
  </si>
  <si>
    <t>b.Verifica check list autorizzazione</t>
  </si>
  <si>
    <t>Autorizzazione al pagamento</t>
  </si>
  <si>
    <t>a.Verifica autorizzazione di pagamento</t>
  </si>
  <si>
    <t>foglio di calcolo Agea del rimborso (excel), Check list controlli 1° livello</t>
  </si>
  <si>
    <t>c. Verifica calcolo (con IVA)</t>
  </si>
  <si>
    <t>Determina di assegnazione, contratto, bando con importo lotto assegnato</t>
  </si>
  <si>
    <t>b. Verifica prezzo</t>
  </si>
  <si>
    <t>DDT delle consegne oggetto di rimborso</t>
  </si>
  <si>
    <t>a. Verifica quantità consegnate a OPC</t>
  </si>
  <si>
    <t>II. VERIFICA CALCOLO DEL RIMBORSO</t>
  </si>
  <si>
    <t>Allegati alla Richiesta (modulo IBAN, documento di identità legale rappresentante, eventuale altra documentazione allegata)</t>
  </si>
  <si>
    <t>c.Verifica della presenza e della completezza della documentazione allegata prevista dalle Istr.Op. vigenti</t>
  </si>
  <si>
    <t>Richiesta rimborso dell'OPC con pec/evidenza richiesta a Sistema</t>
  </si>
  <si>
    <t>b.Verifica del rispetto dei termini di presentazione della richiesta di rimborso delle spese amministrative</t>
  </si>
  <si>
    <t>Avviso AGEA e Richiesta rimborso dell'OPC</t>
  </si>
  <si>
    <t>a. Verifica della presenza e della conformità formale della richiesta di rimborso delle spese amministrative</t>
  </si>
  <si>
    <t>Esito/note</t>
  </si>
  <si>
    <t>DOCUMENTAZIONE DA RICHIEDERE</t>
  </si>
  <si>
    <t>PUNTI DI CONTROLLO</t>
  </si>
  <si>
    <t>Nrimborso</t>
  </si>
  <si>
    <t>Tipologia di item RIMBORSO A OPC</t>
  </si>
  <si>
    <t xml:space="preserve">Paniere: </t>
  </si>
  <si>
    <t xml:space="preserve">Programma: </t>
  </si>
  <si>
    <t xml:space="preserve">OpC: </t>
  </si>
  <si>
    <r>
      <rPr>
        <b/>
        <i/>
        <sz val="14"/>
        <rFont val="Calibri"/>
        <family val="2"/>
      </rPr>
      <t>O03.3 Checklist Rimborsi OPC</t>
    </r>
    <r>
      <rPr>
        <sz val="14"/>
        <rFont val="Calibri"/>
        <family val="2"/>
      </rPr>
      <t xml:space="preserve">
</t>
    </r>
  </si>
  <si>
    <t>Autorità di Audit
FONDO DI AIUTI EUROPEI AGLI INDIGENTI IN ITALIA
PO I - FEAD 2014/2020
PROGRAMMA OPERATIVO PER LA FORNITURA 
DI PRODOTTI ALIMENTARI E/O ASSISTENZA MATERIALE DI BASE 
PER IL SOSTEGNO A TITOLO DEL FONDO DI AIUTI EUROPEI AGLI INDIGENTI IN ITALIA
Manuale delle Procedure di Audit
PROGRAMMAZIONE COMUNITARIA 2014-2020
CCI 2014IT05FMOP001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</si>
</sst>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1" formatCode="_-* #,##0_-;\-* #,##0_-;_-* &quot;-&quot;_-;_-@_-"/>
    <numFmt numFmtId="44" formatCode="_-* #,##0.00\ &quot;€&quot;_-;\-* #,##0.00\ &quot;€&quot;_-;_-* &quot;-&quot;??\ &quot;€&quot;_-;_-@_-"/>
    <numFmt numFmtId="164" formatCode="_-* #,##0.00\ _€_-;\-* #,##0.00\ _€_-;_-* &quot;-&quot;??\ _€_-;_-@_-"/>
    <numFmt numFmtId="165" formatCode="_-* #,##0.00\ [$€-410]_-;\-* #,##0.00\ [$€-410]_-;_-* &quot;-&quot;??\ [$€-410]_-;_-@_-"/>
    <numFmt numFmtId="166" formatCode="_-* #,##0\ &quot;€&quot;_-;\-* #,##0\ &quot;€&quot;_-;_-* &quot;-&quot;??\ &quot;€&quot;_-;_-@_-"/>
    <numFmt numFmtId="167" formatCode="_-* #,##0\ _€_-;\-* #,##0\ _€_-;_-* &quot;-&quot;??\ _€_-;_-@_-"/>
    <numFmt numFmtId="168" formatCode="_-* #,##0.0000\ &quot;€&quot;_-;\-* #,##0.0000\ &quot;€&quot;_-;_-* &quot;-&quot;??\ &quot;€&quot;_-;_-@_-"/>
    <numFmt numFmtId="169" formatCode="_-* #,##0.0000\ [$€-410]_-;\-* #,##0.0000\ [$€-410]_-;_-* &quot;-&quot;??\ [$€-410]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1"/>
      <name val="Arial"/>
      <family val="2"/>
    </font>
    <font>
      <b/>
      <i/>
      <sz val="11"/>
      <name val="Arial"/>
      <family val="2"/>
    </font>
    <font>
      <sz val="11"/>
      <color theme="1"/>
      <name val="Arial"/>
      <family val="2"/>
    </font>
    <font>
      <sz val="11"/>
      <color rgb="FFFF0000"/>
      <name val="Arial"/>
      <family val="2"/>
    </font>
    <font>
      <sz val="11"/>
      <color indexed="8"/>
      <name val="Calibri"/>
      <family val="2"/>
    </font>
    <font>
      <b/>
      <i/>
      <sz val="11"/>
      <color theme="8" tint="-0.499984740745262"/>
      <name val="Arial"/>
      <family val="2"/>
    </font>
    <font>
      <b/>
      <sz val="11"/>
      <color indexed="8"/>
      <name val="Arial"/>
      <family val="2"/>
    </font>
    <font>
      <b/>
      <sz val="11"/>
      <color theme="1"/>
      <name val="Arial"/>
      <family val="2"/>
    </font>
    <font>
      <sz val="10.5"/>
      <color rgb="FF000000"/>
      <name val="Arial Narrow"/>
      <family val="2"/>
    </font>
    <font>
      <sz val="10.5"/>
      <color indexed="8"/>
      <name val="Arial"/>
      <family val="2"/>
    </font>
    <font>
      <sz val="11"/>
      <color rgb="FF000000"/>
      <name val="Arial Narrow"/>
      <family val="2"/>
    </font>
    <font>
      <sz val="10.5"/>
      <name val="Arial Narrow"/>
      <family val="2"/>
    </font>
    <font>
      <sz val="11"/>
      <color rgb="FF000000"/>
      <name val="Calibri"/>
      <family val="2"/>
      <scheme val="minor"/>
    </font>
    <font>
      <b/>
      <sz val="11"/>
      <color rgb="FF000000"/>
      <name val="Times New Roman"/>
      <family val="1"/>
    </font>
    <font>
      <sz val="11"/>
      <color rgb="FF000000"/>
      <name val="Times New Roman"/>
      <family val="1"/>
    </font>
    <font>
      <sz val="10"/>
      <name val="Arial"/>
      <family val="2"/>
    </font>
    <font>
      <b/>
      <i/>
      <sz val="11"/>
      <color theme="1"/>
      <name val="Arial"/>
      <family val="2"/>
    </font>
    <font>
      <b/>
      <sz val="11"/>
      <color rgb="FF000000"/>
      <name val="Calibri"/>
      <family val="2"/>
      <scheme val="minor"/>
    </font>
    <font>
      <b/>
      <i/>
      <sz val="11"/>
      <color rgb="FF000000"/>
      <name val="Times New Roman"/>
      <family val="1"/>
    </font>
    <font>
      <i/>
      <sz val="11"/>
      <color rgb="FF000000"/>
      <name val="Times New Roman"/>
      <family val="1"/>
    </font>
    <font>
      <sz val="11"/>
      <name val="Times New Roman"/>
      <family val="1"/>
    </font>
    <font>
      <i/>
      <sz val="11"/>
      <color rgb="FF000000"/>
      <name val="Calibri"/>
      <family val="2"/>
      <scheme val="minor"/>
    </font>
    <font>
      <b/>
      <u/>
      <sz val="11"/>
      <color theme="1"/>
      <name val="Arial"/>
      <family val="2"/>
    </font>
    <font>
      <b/>
      <u/>
      <sz val="11"/>
      <color rgb="FF000000"/>
      <name val="Calibri"/>
      <family val="2"/>
    </font>
    <font>
      <b/>
      <i/>
      <sz val="11"/>
      <color theme="1"/>
      <name val="Calibri"/>
      <family val="2"/>
      <scheme val="minor"/>
    </font>
    <font>
      <b/>
      <sz val="11"/>
      <color theme="1"/>
      <name val="Calibri"/>
      <family val="2"/>
      <scheme val="minor"/>
    </font>
    <font>
      <sz val="14"/>
      <color theme="1"/>
      <name val="Calibri"/>
      <family val="2"/>
      <scheme val="minor"/>
    </font>
    <font>
      <sz val="14"/>
      <name val="Calibri"/>
      <family val="2"/>
    </font>
    <font>
      <b/>
      <i/>
      <sz val="14"/>
      <name val="Calibri"/>
      <family val="2"/>
    </font>
    <font>
      <b/>
      <i/>
      <sz val="14"/>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rgb="FF000000"/>
      </patternFill>
    </fill>
    <fill>
      <patternFill patternType="solid">
        <fgColor rgb="FF8DB3E2"/>
        <bgColor rgb="FF000000"/>
      </patternFill>
    </fill>
    <fill>
      <patternFill patternType="solid">
        <fgColor rgb="FFFF0000"/>
        <bgColor indexed="64"/>
      </patternFill>
    </fill>
    <fill>
      <patternFill patternType="solid">
        <fgColor rgb="FFFFFF00"/>
        <bgColor rgb="FF000000"/>
      </patternFill>
    </fill>
    <fill>
      <patternFill patternType="solid">
        <fgColor theme="3" tint="0.59999389629810485"/>
        <bgColor rgb="FF000000"/>
      </patternFill>
    </fill>
    <fill>
      <patternFill patternType="solid">
        <fgColor theme="0" tint="-4.9989318521683403E-2"/>
        <bgColor rgb="FF000000"/>
      </patternFill>
    </fill>
    <fill>
      <patternFill patternType="solid">
        <fgColor theme="0"/>
        <bgColor rgb="FF000000"/>
      </patternFill>
    </fill>
    <fill>
      <patternFill patternType="solid">
        <fgColor theme="0" tint="-0.14999847407452621"/>
        <bgColor indexed="64"/>
      </patternFill>
    </fill>
  </fills>
  <borders count="47">
    <border>
      <left/>
      <right/>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s>
  <cellStyleXfs count="21">
    <xf numFmtId="0" fontId="0"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4" fillId="0" borderId="0"/>
    <xf numFmtId="0" fontId="3" fillId="0" borderId="0"/>
    <xf numFmtId="0" fontId="2" fillId="0" borderId="0"/>
    <xf numFmtId="0" fontId="2" fillId="0" borderId="0"/>
    <xf numFmtId="0" fontId="10" fillId="0" borderId="0"/>
    <xf numFmtId="0" fontId="2" fillId="0" borderId="0"/>
    <xf numFmtId="0" fontId="2" fillId="0" borderId="0"/>
    <xf numFmtId="0" fontId="2" fillId="0" borderId="0"/>
    <xf numFmtId="0" fontId="1" fillId="0" borderId="0"/>
    <xf numFmtId="44" fontId="1" fillId="0" borderId="0" applyFont="0" applyFill="0" applyBorder="0" applyAlignment="0" applyProtection="0"/>
    <xf numFmtId="0" fontId="18" fillId="0" borderId="0"/>
    <xf numFmtId="164" fontId="21" fillId="0" borderId="0" applyFont="0" applyFill="0" applyBorder="0" applyAlignment="0" applyProtection="0"/>
    <xf numFmtId="44" fontId="21" fillId="0" borderId="0" applyFont="0" applyFill="0" applyBorder="0" applyAlignment="0" applyProtection="0"/>
    <xf numFmtId="9" fontId="21" fillId="0" borderId="0" applyFont="0" applyFill="0" applyBorder="0" applyAlignment="0" applyProtection="0"/>
    <xf numFmtId="0" fontId="1" fillId="0" borderId="0"/>
  </cellStyleXfs>
  <cellXfs count="166">
    <xf numFmtId="0" fontId="0" fillId="0" borderId="0" xfId="0"/>
    <xf numFmtId="0" fontId="5" fillId="4" borderId="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xf numFmtId="0" fontId="6" fillId="4" borderId="5" xfId="0" applyFont="1" applyFill="1" applyBorder="1" applyAlignment="1">
      <alignment horizontal="justify" vertical="center" wrapText="1"/>
    </xf>
    <xf numFmtId="0" fontId="6" fillId="4" borderId="6"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11" fillId="3" borderId="12" xfId="0" applyFont="1" applyFill="1" applyBorder="1" applyAlignment="1">
      <alignment horizontal="center"/>
    </xf>
    <xf numFmtId="0" fontId="0" fillId="0" borderId="0" xfId="0" applyAlignment="1">
      <alignment vertical="center"/>
    </xf>
    <xf numFmtId="0" fontId="6" fillId="4" borderId="5" xfId="0" applyFont="1" applyFill="1" applyBorder="1" applyAlignment="1">
      <alignment horizontal="left" vertical="center" wrapText="1"/>
    </xf>
    <xf numFmtId="0" fontId="11" fillId="3" borderId="0" xfId="0" applyFont="1" applyFill="1" applyAlignment="1">
      <alignment horizontal="center"/>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3" borderId="13" xfId="0" applyFont="1" applyFill="1" applyBorder="1" applyAlignment="1">
      <alignment horizontal="justify" vertical="center" wrapText="1"/>
    </xf>
    <xf numFmtId="0" fontId="5" fillId="3" borderId="11" xfId="0" applyFont="1" applyFill="1" applyBorder="1" applyAlignment="1">
      <alignment horizontal="justify" vertical="center" wrapText="1"/>
    </xf>
    <xf numFmtId="0" fontId="6" fillId="3" borderId="0" xfId="0" applyFont="1" applyFill="1" applyAlignment="1">
      <alignment horizontal="center" vertical="center" wrapText="1"/>
    </xf>
    <xf numFmtId="0" fontId="6" fillId="3" borderId="12" xfId="0" applyFont="1" applyFill="1" applyBorder="1" applyAlignment="1">
      <alignment horizontal="center" vertical="center" wrapText="1"/>
    </xf>
    <xf numFmtId="0" fontId="5" fillId="3" borderId="0" xfId="0" applyFont="1" applyFill="1" applyAlignment="1">
      <alignment horizontal="justify" vertical="center" wrapText="1"/>
    </xf>
    <xf numFmtId="0" fontId="5" fillId="0" borderId="0" xfId="0" applyFont="1" applyAlignment="1">
      <alignment horizontal="center" wrapText="1"/>
    </xf>
    <xf numFmtId="0" fontId="12" fillId="5" borderId="36" xfId="14" applyFont="1" applyFill="1" applyBorder="1" applyAlignment="1">
      <alignment vertical="center" wrapText="1"/>
    </xf>
    <xf numFmtId="0" fontId="20" fillId="7" borderId="39" xfId="16" applyFont="1" applyFill="1" applyBorder="1" applyAlignment="1">
      <alignment horizontal="center" vertical="center" wrapText="1"/>
    </xf>
    <xf numFmtId="0" fontId="8" fillId="0" borderId="0" xfId="14" applyFont="1" applyAlignment="1">
      <alignment vertical="center" wrapText="1"/>
    </xf>
    <xf numFmtId="0" fontId="16" fillId="3" borderId="32" xfId="0" applyFont="1" applyFill="1" applyBorder="1" applyAlignment="1">
      <alignment vertical="center" wrapText="1"/>
    </xf>
    <xf numFmtId="8" fontId="14" fillId="3" borderId="30" xfId="0" applyNumberFormat="1" applyFont="1" applyFill="1" applyBorder="1" applyAlignment="1">
      <alignment vertical="center" wrapText="1"/>
    </xf>
    <xf numFmtId="49" fontId="6" fillId="3" borderId="8" xfId="14" applyNumberFormat="1" applyFont="1" applyFill="1" applyBorder="1" applyAlignment="1">
      <alignment vertical="center" wrapText="1"/>
    </xf>
    <xf numFmtId="49" fontId="6" fillId="3" borderId="9" xfId="14" applyNumberFormat="1" applyFont="1" applyFill="1" applyBorder="1" applyAlignment="1">
      <alignment vertical="center" wrapText="1"/>
    </xf>
    <xf numFmtId="49" fontId="7" fillId="3" borderId="9" xfId="14" applyNumberFormat="1" applyFont="1" applyFill="1" applyBorder="1" applyAlignment="1">
      <alignment vertical="center" wrapText="1"/>
    </xf>
    <xf numFmtId="49" fontId="7" fillId="3" borderId="0" xfId="14" applyNumberFormat="1" applyFont="1" applyFill="1" applyAlignment="1">
      <alignment vertical="center" wrapText="1"/>
    </xf>
    <xf numFmtId="0" fontId="12" fillId="5" borderId="34" xfId="14" applyFont="1" applyFill="1" applyBorder="1" applyAlignment="1">
      <alignment vertical="center" wrapText="1"/>
    </xf>
    <xf numFmtId="0" fontId="12" fillId="5" borderId="33" xfId="14" applyFont="1" applyFill="1" applyBorder="1" applyAlignment="1">
      <alignment vertical="center" wrapText="1"/>
    </xf>
    <xf numFmtId="0" fontId="12" fillId="5" borderId="35" xfId="14" applyFont="1" applyFill="1" applyBorder="1" applyAlignment="1">
      <alignment vertical="center" wrapText="1"/>
    </xf>
    <xf numFmtId="0" fontId="14" fillId="3" borderId="20" xfId="0" applyFont="1" applyFill="1" applyBorder="1" applyAlignment="1">
      <alignment vertical="center" wrapText="1"/>
    </xf>
    <xf numFmtId="0" fontId="14" fillId="3" borderId="30" xfId="0" applyFont="1" applyFill="1" applyBorder="1" applyAlignment="1">
      <alignment vertical="center" wrapText="1"/>
    </xf>
    <xf numFmtId="1" fontId="15" fillId="3" borderId="37" xfId="15" applyNumberFormat="1" applyFont="1" applyFill="1" applyBorder="1" applyAlignment="1">
      <alignment vertical="center" wrapText="1"/>
    </xf>
    <xf numFmtId="0" fontId="12" fillId="5" borderId="29" xfId="14" applyFont="1" applyFill="1" applyBorder="1" applyAlignment="1">
      <alignment vertical="center" wrapText="1"/>
    </xf>
    <xf numFmtId="0" fontId="12" fillId="5" borderId="27" xfId="14" applyFont="1" applyFill="1" applyBorder="1" applyAlignment="1">
      <alignment vertical="center" wrapText="1"/>
    </xf>
    <xf numFmtId="0" fontId="12" fillId="5" borderId="31" xfId="14" applyFont="1" applyFill="1" applyBorder="1" applyAlignment="1">
      <alignment vertical="center" wrapText="1"/>
    </xf>
    <xf numFmtId="0" fontId="12" fillId="5" borderId="28" xfId="14" applyFont="1" applyFill="1" applyBorder="1" applyAlignment="1">
      <alignment vertical="center" wrapText="1"/>
    </xf>
    <xf numFmtId="0" fontId="13" fillId="0" borderId="7" xfId="14" applyFont="1" applyBorder="1" applyAlignment="1">
      <alignment horizontal="center" vertical="center" wrapText="1"/>
    </xf>
    <xf numFmtId="0" fontId="13" fillId="0" borderId="3" xfId="14" applyFont="1" applyBorder="1" applyAlignment="1">
      <alignment horizontal="center" vertical="center" wrapText="1"/>
    </xf>
    <xf numFmtId="0" fontId="13" fillId="0" borderId="14" xfId="14" applyFont="1" applyBorder="1" applyAlignment="1">
      <alignment horizontal="center" vertical="center" wrapText="1"/>
    </xf>
    <xf numFmtId="0" fontId="19" fillId="8" borderId="39" xfId="16" applyFont="1" applyFill="1" applyBorder="1" applyAlignment="1">
      <alignment horizontal="center" vertical="center" wrapText="1"/>
    </xf>
    <xf numFmtId="0" fontId="19" fillId="8" borderId="38" xfId="16" applyFont="1" applyFill="1" applyBorder="1" applyAlignment="1">
      <alignment horizontal="center" vertical="center" wrapText="1"/>
    </xf>
    <xf numFmtId="0" fontId="20" fillId="7" borderId="38" xfId="16" applyFont="1" applyFill="1" applyBorder="1" applyAlignment="1">
      <alignment horizontal="center" vertical="center" wrapText="1"/>
    </xf>
    <xf numFmtId="14" fontId="20" fillId="7" borderId="39" xfId="16" applyNumberFormat="1" applyFont="1" applyFill="1" applyBorder="1" applyAlignment="1">
      <alignment horizontal="center" vertical="center" wrapText="1"/>
    </xf>
    <xf numFmtId="0" fontId="19" fillId="7" borderId="0" xfId="16" applyFont="1" applyFill="1" applyAlignment="1">
      <alignment horizontal="center" vertical="center" wrapText="1"/>
    </xf>
    <xf numFmtId="0" fontId="18" fillId="7" borderId="0" xfId="16" applyFill="1" applyAlignment="1">
      <alignment horizontal="center" vertical="center" wrapText="1"/>
    </xf>
    <xf numFmtId="0" fontId="18" fillId="0" borderId="0" xfId="16" applyAlignment="1">
      <alignment horizontal="center" vertical="center"/>
    </xf>
    <xf numFmtId="165" fontId="20" fillId="7" borderId="39" xfId="16" applyNumberFormat="1" applyFont="1" applyFill="1" applyBorder="1" applyAlignment="1">
      <alignment horizontal="center" vertical="center" wrapText="1"/>
    </xf>
    <xf numFmtId="0" fontId="19" fillId="8" borderId="40" xfId="16" applyFont="1" applyFill="1" applyBorder="1" applyAlignment="1">
      <alignment horizontal="center" vertical="center" wrapText="1"/>
    </xf>
    <xf numFmtId="0" fontId="19" fillId="0" borderId="32" xfId="16" applyFont="1" applyBorder="1" applyAlignment="1">
      <alignment horizontal="center" vertical="center" wrapText="1"/>
    </xf>
    <xf numFmtId="0" fontId="18" fillId="0" borderId="0" xfId="16" applyAlignment="1">
      <alignment horizontal="left" vertical="center"/>
    </xf>
    <xf numFmtId="44" fontId="20" fillId="7" borderId="39" xfId="18" applyFont="1" applyFill="1" applyBorder="1" applyAlignment="1">
      <alignment horizontal="center" vertical="center" wrapText="1"/>
    </xf>
    <xf numFmtId="44" fontId="18" fillId="0" borderId="0" xfId="18" applyFont="1" applyAlignment="1">
      <alignment horizontal="center" vertical="center"/>
    </xf>
    <xf numFmtId="44" fontId="23" fillId="0" borderId="32" xfId="18" applyFont="1" applyBorder="1" applyAlignment="1">
      <alignment horizontal="center" vertical="center"/>
    </xf>
    <xf numFmtId="9" fontId="20" fillId="7" borderId="39" xfId="19" applyFont="1" applyFill="1" applyBorder="1" applyAlignment="1">
      <alignment horizontal="center" vertical="center" wrapText="1"/>
    </xf>
    <xf numFmtId="0" fontId="19" fillId="7" borderId="40" xfId="16" applyFont="1" applyFill="1" applyBorder="1" applyAlignment="1">
      <alignment vertical="center" wrapText="1"/>
    </xf>
    <xf numFmtId="0" fontId="19" fillId="6" borderId="32" xfId="16" applyFont="1" applyFill="1" applyBorder="1" applyAlignment="1">
      <alignment horizontal="center" vertical="center" wrapText="1"/>
    </xf>
    <xf numFmtId="0" fontId="19" fillId="6" borderId="5" xfId="16" applyFont="1" applyFill="1" applyBorder="1" applyAlignment="1">
      <alignment horizontal="center" vertical="center" wrapText="1"/>
    </xf>
    <xf numFmtId="0" fontId="19" fillId="10" borderId="39" xfId="16" applyFont="1" applyFill="1" applyBorder="1" applyAlignment="1">
      <alignment horizontal="center" vertical="center" wrapText="1"/>
    </xf>
    <xf numFmtId="0" fontId="24" fillId="6" borderId="32" xfId="16" applyFont="1" applyFill="1" applyBorder="1" applyAlignment="1">
      <alignment horizontal="center" vertical="center" wrapText="1"/>
    </xf>
    <xf numFmtId="167" fontId="25" fillId="7" borderId="39" xfId="17" applyNumberFormat="1" applyFont="1" applyFill="1" applyBorder="1" applyAlignment="1">
      <alignment horizontal="center" vertical="center" wrapText="1"/>
    </xf>
    <xf numFmtId="166" fontId="25" fillId="7" borderId="39" xfId="18" applyNumberFormat="1" applyFont="1" applyFill="1" applyBorder="1" applyAlignment="1">
      <alignment horizontal="center" vertical="center" wrapText="1"/>
    </xf>
    <xf numFmtId="9" fontId="26" fillId="7" borderId="39" xfId="19" applyFont="1" applyFill="1" applyBorder="1" applyAlignment="1">
      <alignment horizontal="center" vertical="center" wrapText="1"/>
    </xf>
    <xf numFmtId="167" fontId="25" fillId="12" borderId="39" xfId="17" applyNumberFormat="1" applyFont="1" applyFill="1" applyBorder="1" applyAlignment="1">
      <alignment horizontal="center" vertical="center" wrapText="1"/>
    </xf>
    <xf numFmtId="166" fontId="25" fillId="12" borderId="39" xfId="18" applyNumberFormat="1" applyFont="1" applyFill="1" applyBorder="1" applyAlignment="1">
      <alignment horizontal="center" vertical="center" wrapText="1"/>
    </xf>
    <xf numFmtId="167" fontId="25" fillId="13" borderId="39" xfId="17" applyNumberFormat="1" applyFont="1" applyFill="1" applyBorder="1" applyAlignment="1">
      <alignment horizontal="center" vertical="center" wrapText="1"/>
    </xf>
    <xf numFmtId="166" fontId="25" fillId="13" borderId="39" xfId="18" applyNumberFormat="1" applyFont="1" applyFill="1" applyBorder="1" applyAlignment="1">
      <alignment horizontal="center" vertical="center" wrapText="1"/>
    </xf>
    <xf numFmtId="168" fontId="20" fillId="7" borderId="39" xfId="18" applyNumberFormat="1" applyFont="1" applyFill="1" applyBorder="1" applyAlignment="1">
      <alignment horizontal="center" vertical="center" wrapText="1"/>
    </xf>
    <xf numFmtId="0" fontId="27" fillId="0" borderId="0" xfId="16" applyFont="1" applyAlignment="1">
      <alignment horizontal="left" vertical="center"/>
    </xf>
    <xf numFmtId="0" fontId="18" fillId="0" borderId="32" xfId="16" applyBorder="1" applyAlignment="1">
      <alignment horizontal="center" vertical="center"/>
    </xf>
    <xf numFmtId="0" fontId="18" fillId="0" borderId="32" xfId="16" applyBorder="1" applyAlignment="1">
      <alignment horizontal="center" vertical="center" wrapText="1"/>
    </xf>
    <xf numFmtId="165" fontId="20" fillId="7" borderId="32" xfId="16" applyNumberFormat="1" applyFont="1" applyFill="1" applyBorder="1" applyAlignment="1">
      <alignment horizontal="center" vertical="center" wrapText="1"/>
    </xf>
    <xf numFmtId="0" fontId="13" fillId="0" borderId="43" xfId="14" applyFont="1" applyBorder="1" applyAlignment="1">
      <alignment horizontal="center" vertical="center" wrapText="1"/>
    </xf>
    <xf numFmtId="0" fontId="13" fillId="0" borderId="44" xfId="14" applyFont="1" applyBorder="1" applyAlignment="1">
      <alignment horizontal="center" vertical="center" wrapText="1"/>
    </xf>
    <xf numFmtId="0" fontId="8" fillId="0" borderId="32" xfId="14" applyFont="1" applyBorder="1" applyAlignment="1">
      <alignment vertical="center" wrapText="1"/>
    </xf>
    <xf numFmtId="44" fontId="8" fillId="0" borderId="32" xfId="14" quotePrefix="1" applyNumberFormat="1" applyFont="1" applyBorder="1" applyAlignment="1">
      <alignment vertical="center" wrapText="1"/>
    </xf>
    <xf numFmtId="0" fontId="13" fillId="0" borderId="45" xfId="14" applyFont="1" applyBorder="1" applyAlignment="1">
      <alignment horizontal="center" vertical="center" wrapText="1"/>
    </xf>
    <xf numFmtId="0" fontId="5" fillId="3" borderId="32" xfId="14" applyFont="1" applyFill="1" applyBorder="1" applyAlignment="1">
      <alignment vertical="center" wrapText="1"/>
    </xf>
    <xf numFmtId="0" fontId="5" fillId="0" borderId="32" xfId="14" applyFont="1" applyBorder="1" applyAlignment="1">
      <alignment vertical="center" wrapText="1"/>
    </xf>
    <xf numFmtId="0" fontId="5" fillId="9" borderId="32" xfId="14" applyFont="1" applyFill="1" applyBorder="1" applyAlignment="1">
      <alignment vertical="center" wrapText="1"/>
    </xf>
    <xf numFmtId="0" fontId="8" fillId="9" borderId="32" xfId="14" applyFont="1" applyFill="1" applyBorder="1" applyAlignment="1">
      <alignment vertical="center" wrapText="1"/>
    </xf>
    <xf numFmtId="0" fontId="8" fillId="0" borderId="32" xfId="14" applyFont="1" applyBorder="1" applyAlignment="1">
      <alignment horizontal="center" vertical="center" wrapText="1"/>
    </xf>
    <xf numFmtId="0" fontId="18" fillId="0" borderId="32" xfId="16" applyBorder="1" applyAlignment="1">
      <alignment horizontal="left" vertical="center" wrapText="1"/>
    </xf>
    <xf numFmtId="0" fontId="18" fillId="0" borderId="32" xfId="16" quotePrefix="1" applyBorder="1" applyAlignment="1">
      <alignment horizontal="left" vertical="center" wrapText="1"/>
    </xf>
    <xf numFmtId="4" fontId="18" fillId="0" borderId="32" xfId="16" applyNumberFormat="1" applyBorder="1" applyAlignment="1">
      <alignment horizontal="center" vertical="center"/>
    </xf>
    <xf numFmtId="44" fontId="23" fillId="0" borderId="0" xfId="18" applyFont="1" applyBorder="1" applyAlignment="1">
      <alignment horizontal="center" vertical="center"/>
    </xf>
    <xf numFmtId="169" fontId="20" fillId="7" borderId="32" xfId="16" applyNumberFormat="1" applyFont="1" applyFill="1" applyBorder="1" applyAlignment="1">
      <alignment horizontal="center" vertical="center" wrapText="1"/>
    </xf>
    <xf numFmtId="49" fontId="7" fillId="3" borderId="9" xfId="14" applyNumberFormat="1" applyFont="1" applyFill="1" applyBorder="1" applyAlignment="1">
      <alignment horizontal="center" vertical="center" wrapText="1"/>
    </xf>
    <xf numFmtId="0" fontId="12" fillId="5" borderId="15" xfId="14" applyFont="1" applyFill="1" applyBorder="1" applyAlignment="1">
      <alignment horizontal="center" vertical="center" wrapText="1"/>
    </xf>
    <xf numFmtId="0" fontId="12" fillId="5" borderId="26" xfId="14" applyFont="1" applyFill="1" applyBorder="1" applyAlignment="1">
      <alignment horizontal="center" vertical="center" wrapText="1"/>
    </xf>
    <xf numFmtId="0" fontId="17" fillId="3" borderId="30" xfId="0" applyFont="1" applyFill="1" applyBorder="1" applyAlignment="1">
      <alignment horizontal="center" vertical="center" wrapText="1"/>
    </xf>
    <xf numFmtId="0" fontId="8" fillId="0" borderId="0" xfId="14" applyFont="1" applyAlignment="1">
      <alignment horizontal="center" vertical="center" wrapText="1"/>
    </xf>
    <xf numFmtId="8" fontId="8" fillId="0" borderId="32" xfId="14" applyNumberFormat="1" applyFont="1" applyBorder="1" applyAlignment="1">
      <alignment vertical="center" wrapText="1"/>
    </xf>
    <xf numFmtId="4" fontId="8" fillId="0" borderId="32" xfId="14" applyNumberFormat="1" applyFont="1" applyBorder="1" applyAlignment="1">
      <alignment vertical="center" wrapText="1"/>
    </xf>
    <xf numFmtId="0" fontId="22" fillId="0" borderId="46" xfId="14" applyFont="1" applyBorder="1" applyAlignment="1">
      <alignment horizontal="center" vertical="center" wrapText="1"/>
    </xf>
    <xf numFmtId="0" fontId="8" fillId="6" borderId="32" xfId="14" applyFont="1" applyFill="1" applyBorder="1" applyAlignment="1">
      <alignment vertical="center" wrapText="1"/>
    </xf>
    <xf numFmtId="0" fontId="8" fillId="0" borderId="0" xfId="14" applyFont="1" applyAlignment="1">
      <alignment horizontal="left" vertical="center" wrapText="1"/>
    </xf>
    <xf numFmtId="0" fontId="8" fillId="0" borderId="32" xfId="14" applyFont="1" applyBorder="1" applyAlignment="1">
      <alignment horizontal="left" vertical="center" wrapText="1"/>
    </xf>
    <xf numFmtId="0" fontId="18" fillId="0" borderId="32" xfId="16" applyBorder="1" applyAlignment="1">
      <alignment horizontal="left" vertical="center"/>
    </xf>
    <xf numFmtId="0" fontId="1" fillId="0" borderId="0" xfId="14" applyAlignment="1">
      <alignment vertical="center" wrapText="1"/>
    </xf>
    <xf numFmtId="0" fontId="1" fillId="0" borderId="32" xfId="14" applyBorder="1" applyAlignment="1">
      <alignment vertical="center" wrapText="1"/>
    </xf>
    <xf numFmtId="0" fontId="30" fillId="14" borderId="32" xfId="14" applyFont="1" applyFill="1" applyBorder="1" applyAlignment="1">
      <alignment vertical="center" wrapText="1"/>
    </xf>
    <xf numFmtId="0" fontId="30" fillId="0" borderId="0" xfId="14" applyFont="1" applyAlignment="1">
      <alignment vertical="center" wrapText="1"/>
    </xf>
    <xf numFmtId="0" fontId="30" fillId="0" borderId="32" xfId="14" applyFont="1" applyBorder="1" applyAlignment="1">
      <alignment vertical="center" wrapText="1"/>
    </xf>
    <xf numFmtId="0" fontId="31" fillId="0" borderId="0" xfId="14" applyFont="1" applyAlignment="1">
      <alignment horizontal="center" vertical="center" wrapText="1"/>
    </xf>
    <xf numFmtId="0" fontId="31" fillId="14" borderId="32" xfId="14" applyFont="1" applyFill="1" applyBorder="1" applyAlignment="1">
      <alignment horizontal="center" vertical="center" wrapText="1"/>
    </xf>
    <xf numFmtId="0" fontId="32" fillId="0" borderId="0" xfId="20" applyFont="1"/>
    <xf numFmtId="0" fontId="32" fillId="3" borderId="0" xfId="20" applyFont="1" applyFill="1"/>
    <xf numFmtId="0" fontId="32" fillId="3" borderId="0" xfId="20" applyFont="1" applyFill="1" applyAlignment="1">
      <alignment horizontal="justify"/>
    </xf>
    <xf numFmtId="0" fontId="35" fillId="3" borderId="0" xfId="20" applyFont="1" applyFill="1" applyAlignment="1">
      <alignment horizontal="center"/>
    </xf>
    <xf numFmtId="0" fontId="35" fillId="3" borderId="0" xfId="20" applyFont="1" applyFill="1" applyAlignment="1">
      <alignment horizontal="center" wrapText="1"/>
    </xf>
    <xf numFmtId="0" fontId="33" fillId="3" borderId="0" xfId="20" applyFont="1" applyFill="1" applyAlignment="1">
      <alignment horizontal="center" vertical="center" wrapText="1"/>
    </xf>
    <xf numFmtId="0" fontId="5" fillId="3" borderId="0" xfId="0" applyFont="1" applyFill="1" applyAlignment="1">
      <alignment horizontal="justify" vertical="center" wrapText="1"/>
    </xf>
    <xf numFmtId="0" fontId="5" fillId="3" borderId="1" xfId="0" applyFont="1" applyFill="1" applyBorder="1" applyAlignment="1">
      <alignment horizontal="justify" vertical="center" wrapText="1"/>
    </xf>
    <xf numFmtId="0" fontId="5" fillId="3" borderId="12" xfId="0" applyFont="1" applyFill="1" applyBorder="1" applyAlignment="1">
      <alignment horizontal="justify" vertical="center" wrapText="1"/>
    </xf>
    <xf numFmtId="0" fontId="5" fillId="3" borderId="21" xfId="0" applyFont="1" applyFill="1" applyBorder="1" applyAlignment="1">
      <alignment horizontal="justify" vertical="center" wrapText="1"/>
    </xf>
    <xf numFmtId="0" fontId="6" fillId="4" borderId="7"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13" xfId="0" applyFont="1" applyBorder="1" applyAlignment="1">
      <alignment horizontal="justify" vertical="top" wrapText="1"/>
    </xf>
    <xf numFmtId="0" fontId="5" fillId="0" borderId="0" xfId="0" applyFont="1" applyAlignment="1">
      <alignment horizontal="justify" vertical="top" wrapText="1"/>
    </xf>
    <xf numFmtId="0" fontId="5" fillId="0" borderId="1" xfId="0" applyFont="1" applyBorder="1" applyAlignment="1">
      <alignment horizontal="justify" vertical="top"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6" fillId="3" borderId="8" xfId="0" applyFont="1" applyFill="1" applyBorder="1" applyAlignment="1">
      <alignment horizontal="justify" vertical="center" wrapText="1"/>
    </xf>
    <xf numFmtId="0" fontId="6" fillId="3" borderId="9" xfId="0" applyFont="1" applyFill="1" applyBorder="1" applyAlignment="1">
      <alignment horizontal="justify" vertical="center" wrapText="1"/>
    </xf>
    <xf numFmtId="0" fontId="6" fillId="3" borderId="10" xfId="0" applyFont="1" applyFill="1" applyBorder="1" applyAlignment="1">
      <alignment horizontal="justify" vertical="center" wrapText="1"/>
    </xf>
    <xf numFmtId="0" fontId="5" fillId="0" borderId="13" xfId="0" applyFont="1" applyBorder="1" applyAlignment="1">
      <alignment horizontal="justify" vertical="center" wrapText="1"/>
    </xf>
    <xf numFmtId="0" fontId="5" fillId="0" borderId="0" xfId="0" applyFont="1" applyAlignment="1">
      <alignment horizontal="justify" vertical="center" wrapText="1"/>
    </xf>
    <xf numFmtId="0" fontId="5" fillId="0" borderId="1" xfId="0" applyFont="1" applyBorder="1" applyAlignment="1">
      <alignment horizontal="justify" vertical="center" wrapText="1"/>
    </xf>
    <xf numFmtId="0" fontId="5" fillId="0" borderId="13" xfId="0" applyFont="1" applyBorder="1" applyAlignment="1">
      <alignment horizontal="justify" wrapText="1"/>
    </xf>
    <xf numFmtId="0" fontId="5" fillId="0" borderId="0" xfId="0" applyFont="1" applyAlignment="1">
      <alignment horizontal="justify" wrapText="1"/>
    </xf>
    <xf numFmtId="0" fontId="5" fillId="0" borderId="1" xfId="0" applyFont="1" applyBorder="1" applyAlignment="1">
      <alignment horizontal="justify" wrapText="1"/>
    </xf>
    <xf numFmtId="0" fontId="11" fillId="3" borderId="0" xfId="0" applyFont="1" applyFill="1" applyAlignment="1">
      <alignment horizontal="center"/>
    </xf>
    <xf numFmtId="0" fontId="6" fillId="0" borderId="25" xfId="0" applyFont="1"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13" fillId="0" borderId="36" xfId="14" applyFont="1" applyBorder="1" applyAlignment="1">
      <alignment horizontal="center" vertical="center" wrapText="1"/>
    </xf>
    <xf numFmtId="0" fontId="13" fillId="0" borderId="35" xfId="14" applyFont="1" applyBorder="1" applyAlignment="1">
      <alignment horizontal="center" vertical="center" wrapText="1"/>
    </xf>
    <xf numFmtId="0" fontId="6" fillId="4" borderId="8" xfId="14" applyFont="1" applyFill="1" applyBorder="1" applyAlignment="1">
      <alignment vertical="center" wrapText="1"/>
    </xf>
    <xf numFmtId="0" fontId="6" fillId="4" borderId="9" xfId="14" applyFont="1" applyFill="1" applyBorder="1" applyAlignment="1">
      <alignment vertical="center" wrapText="1"/>
    </xf>
    <xf numFmtId="0" fontId="6" fillId="4" borderId="10" xfId="14" applyFont="1" applyFill="1" applyBorder="1" applyAlignment="1">
      <alignment vertical="center" wrapText="1"/>
    </xf>
    <xf numFmtId="0" fontId="13" fillId="0" borderId="7" xfId="14" applyFont="1" applyBorder="1" applyAlignment="1">
      <alignment horizontal="center" vertical="center" wrapText="1"/>
    </xf>
    <xf numFmtId="0" fontId="13" fillId="0" borderId="3" xfId="14" applyFont="1" applyBorder="1" applyAlignment="1">
      <alignment horizontal="center" vertical="center" wrapText="1"/>
    </xf>
    <xf numFmtId="0" fontId="13" fillId="0" borderId="4" xfId="14" applyFont="1" applyBorder="1" applyAlignment="1">
      <alignment horizontal="center" vertical="center" wrapText="1"/>
    </xf>
    <xf numFmtId="0" fontId="13" fillId="0" borderId="41" xfId="14" applyFont="1" applyBorder="1" applyAlignment="1">
      <alignment horizontal="center" vertical="center" wrapText="1"/>
    </xf>
    <xf numFmtId="0" fontId="13" fillId="0" borderId="14" xfId="14" applyFont="1" applyBorder="1" applyAlignment="1">
      <alignment horizontal="center" vertical="center" wrapText="1"/>
    </xf>
    <xf numFmtId="0" fontId="13" fillId="0" borderId="8" xfId="14" applyFont="1" applyBorder="1" applyAlignment="1">
      <alignment horizontal="center" vertical="center" wrapText="1"/>
    </xf>
    <xf numFmtId="0" fontId="13" fillId="0" borderId="9" xfId="14" applyFont="1" applyBorder="1" applyAlignment="1">
      <alignment horizontal="center" vertical="center" wrapText="1"/>
    </xf>
    <xf numFmtId="0" fontId="13" fillId="0" borderId="10" xfId="14" applyFont="1" applyBorder="1" applyAlignment="1">
      <alignment horizontal="center" vertical="center" wrapText="1"/>
    </xf>
    <xf numFmtId="0" fontId="13" fillId="0" borderId="25" xfId="14" applyFont="1" applyBorder="1" applyAlignment="1">
      <alignment horizontal="center" vertical="center" wrapText="1"/>
    </xf>
    <xf numFmtId="0" fontId="13" fillId="0" borderId="22" xfId="14" applyFont="1" applyBorder="1" applyAlignment="1">
      <alignment horizontal="center" vertical="center" wrapText="1"/>
    </xf>
    <xf numFmtId="0" fontId="13" fillId="0" borderId="23" xfId="14" applyFont="1" applyBorder="1" applyAlignment="1">
      <alignment horizontal="center" vertical="center" wrapText="1"/>
    </xf>
    <xf numFmtId="0" fontId="13" fillId="0" borderId="42" xfId="14" applyFont="1" applyBorder="1" applyAlignment="1">
      <alignment horizontal="center" vertical="center" wrapText="1"/>
    </xf>
    <xf numFmtId="0" fontId="18" fillId="0" borderId="0" xfId="16" applyAlignment="1">
      <alignment horizontal="left" vertical="center" wrapText="1"/>
    </xf>
    <xf numFmtId="0" fontId="19" fillId="10" borderId="32" xfId="16" applyFont="1" applyFill="1" applyBorder="1" applyAlignment="1">
      <alignment horizontal="center" vertical="center" wrapText="1"/>
    </xf>
    <xf numFmtId="0" fontId="19" fillId="11" borderId="30" xfId="16" applyFont="1" applyFill="1" applyBorder="1" applyAlignment="1">
      <alignment horizontal="center" vertical="center" wrapText="1"/>
    </xf>
    <xf numFmtId="0" fontId="19" fillId="11" borderId="18" xfId="16" applyFont="1" applyFill="1" applyBorder="1" applyAlignment="1">
      <alignment horizontal="center" vertical="center" wrapText="1"/>
    </xf>
    <xf numFmtId="0" fontId="19" fillId="11" borderId="5" xfId="16" applyFont="1" applyFill="1" applyBorder="1" applyAlignment="1">
      <alignment horizontal="center" vertical="center" wrapText="1"/>
    </xf>
    <xf numFmtId="0" fontId="19" fillId="7" borderId="0" xfId="16" applyFont="1" applyFill="1" applyAlignment="1">
      <alignment horizontal="center" vertical="center" wrapText="1"/>
    </xf>
    <xf numFmtId="4" fontId="20" fillId="7" borderId="0" xfId="16" applyNumberFormat="1" applyFont="1" applyFill="1" applyAlignment="1">
      <alignment horizontal="center" vertical="center" wrapText="1"/>
    </xf>
  </cellXfs>
  <cellStyles count="21">
    <cellStyle name="Migliaia" xfId="17" builtinId="3"/>
    <cellStyle name="Migliaia [0] 2" xfId="3" xr:uid="{00000000-0005-0000-0000-000001000000}"/>
    <cellStyle name="Normal 2" xfId="5" xr:uid="{00000000-0005-0000-0000-000002000000}"/>
    <cellStyle name="Normal 3" xfId="7" xr:uid="{00000000-0005-0000-0000-000003000000}"/>
    <cellStyle name="Normal 3 2" xfId="8" xr:uid="{00000000-0005-0000-0000-000004000000}"/>
    <cellStyle name="Normal 3 2 3" xfId="20" xr:uid="{3D2F5B2E-284D-E44A-A4E0-6B0BADAC0EB0}"/>
    <cellStyle name="Normale" xfId="0" builtinId="0"/>
    <cellStyle name="Normale 2" xfId="1" xr:uid="{00000000-0005-0000-0000-000006000000}"/>
    <cellStyle name="Normale 2 2" xfId="6" xr:uid="{00000000-0005-0000-0000-000007000000}"/>
    <cellStyle name="Normale 2 3" xfId="10" xr:uid="{00000000-0005-0000-0000-000008000000}"/>
    <cellStyle name="Normale 3" xfId="4" xr:uid="{00000000-0005-0000-0000-000009000000}"/>
    <cellStyle name="Normale 3 2" xfId="2" xr:uid="{00000000-0005-0000-0000-00000A000000}"/>
    <cellStyle name="Normale 4" xfId="9" xr:uid="{00000000-0005-0000-0000-00000B000000}"/>
    <cellStyle name="Normale 5" xfId="11" xr:uid="{00000000-0005-0000-0000-00000C000000}"/>
    <cellStyle name="Normale 6" xfId="12" xr:uid="{00000000-0005-0000-0000-00000D000000}"/>
    <cellStyle name="Normale 7" xfId="13" xr:uid="{00000000-0005-0000-0000-00000E000000}"/>
    <cellStyle name="Normale 8" xfId="14" xr:uid="{00000000-0005-0000-0000-00000F000000}"/>
    <cellStyle name="Normale 9" xfId="16" xr:uid="{00000000-0005-0000-0000-000010000000}"/>
    <cellStyle name="Percentuale" xfId="19" builtinId="5"/>
    <cellStyle name="Valuta" xfId="18" builtinId="4"/>
    <cellStyle name="Valuta 2" xfId="15"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293809</xdr:colOff>
      <xdr:row>3</xdr:row>
      <xdr:rowOff>127306</xdr:rowOff>
    </xdr:to>
    <xdr:pic>
      <xdr:nvPicPr>
        <xdr:cNvPr id="2" name="Immagine 1">
          <a:extLst>
            <a:ext uri="{FF2B5EF4-FFF2-40B4-BE49-F238E27FC236}">
              <a16:creationId xmlns:a16="http://schemas.microsoft.com/office/drawing/2014/main" id="{D3D5850D-D09D-4697-A6BF-F89E810AFD04}"/>
            </a:ext>
          </a:extLst>
        </xdr:cNvPr>
        <xdr:cNvPicPr>
          <a:picLocks noChangeAspect="1"/>
        </xdr:cNvPicPr>
      </xdr:nvPicPr>
      <xdr:blipFill>
        <a:blip xmlns:r="http://schemas.openxmlformats.org/officeDocument/2006/relationships" r:embed="rId1"/>
        <a:stretch>
          <a:fillRect/>
        </a:stretch>
      </xdr:blipFill>
      <xdr:spPr>
        <a:xfrm>
          <a:off x="607219" y="238125"/>
          <a:ext cx="6163590" cy="6035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xsmbfs.ac.mlps.adm\Redirected$\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Criteri"/>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D271-5D15-FA43-BC07-EDD7AC3C40AB}">
  <sheetPr>
    <pageSetUpPr fitToPage="1"/>
  </sheetPr>
  <dimension ref="A1:BO38"/>
  <sheetViews>
    <sheetView view="pageBreakPreview" zoomScale="80" zoomScaleNormal="80" zoomScaleSheetLayoutView="80" workbookViewId="0">
      <selection activeCell="A8" sqref="A8:J8"/>
    </sheetView>
  </sheetViews>
  <sheetFormatPr defaultColWidth="9.140625" defaultRowHeight="18.75" x14ac:dyDescent="0.3"/>
  <cols>
    <col min="1" max="8" width="9.140625" style="108"/>
    <col min="9" max="9" width="15.140625" style="108" customWidth="1"/>
    <col min="10" max="67" width="9.140625" style="109"/>
    <col min="68" max="16384" width="9.140625" style="108"/>
  </cols>
  <sheetData>
    <row r="1" spans="1:10" s="109" customFormat="1" x14ac:dyDescent="0.3">
      <c r="B1" s="110"/>
    </row>
    <row r="2" spans="1:10" s="109" customFormat="1" x14ac:dyDescent="0.3">
      <c r="B2" s="110"/>
    </row>
    <row r="3" spans="1:10" s="109" customFormat="1" x14ac:dyDescent="0.3">
      <c r="B3" s="110"/>
    </row>
    <row r="4" spans="1:10" s="109" customFormat="1" x14ac:dyDescent="0.3">
      <c r="B4" s="110"/>
    </row>
    <row r="5" spans="1:10" s="109" customFormat="1" x14ac:dyDescent="0.3"/>
    <row r="6" spans="1:10" s="109" customFormat="1" x14ac:dyDescent="0.3"/>
    <row r="7" spans="1:10" s="109" customFormat="1" x14ac:dyDescent="0.3">
      <c r="A7" s="111"/>
      <c r="B7" s="111"/>
      <c r="C7" s="111"/>
      <c r="D7" s="111"/>
      <c r="E7" s="111"/>
      <c r="F7" s="111"/>
      <c r="G7" s="111"/>
      <c r="H7" s="111"/>
      <c r="I7" s="111"/>
      <c r="J7" s="111"/>
    </row>
    <row r="8" spans="1:10" s="109" customFormat="1" ht="249" customHeight="1" x14ac:dyDescent="0.3">
      <c r="A8" s="112" t="s">
        <v>151</v>
      </c>
      <c r="B8" s="111"/>
      <c r="C8" s="111"/>
      <c r="D8" s="111"/>
      <c r="E8" s="111"/>
      <c r="F8" s="111"/>
      <c r="G8" s="111"/>
      <c r="H8" s="111"/>
      <c r="I8" s="111"/>
      <c r="J8" s="111"/>
    </row>
    <row r="9" spans="1:10" s="109" customFormat="1" ht="17.100000000000001" customHeight="1" x14ac:dyDescent="0.3">
      <c r="B9" s="110"/>
    </row>
    <row r="10" spans="1:10" s="109" customFormat="1" ht="12.75" customHeight="1" x14ac:dyDescent="0.3">
      <c r="B10" s="110"/>
    </row>
    <row r="11" spans="1:10" s="109" customFormat="1" ht="9" hidden="1" customHeight="1" x14ac:dyDescent="0.3">
      <c r="B11" s="110"/>
    </row>
    <row r="12" spans="1:10" s="109" customFormat="1" hidden="1" x14ac:dyDescent="0.3">
      <c r="B12" s="110"/>
    </row>
    <row r="13" spans="1:10" s="109" customFormat="1" ht="19.5" customHeight="1" x14ac:dyDescent="0.3">
      <c r="B13" s="110"/>
    </row>
    <row r="14" spans="1:10" s="109" customFormat="1" ht="19.5" customHeight="1" x14ac:dyDescent="0.3">
      <c r="A14" s="113" t="s">
        <v>150</v>
      </c>
      <c r="B14" s="113"/>
      <c r="C14" s="113"/>
      <c r="D14" s="113"/>
      <c r="E14" s="113"/>
      <c r="F14" s="113"/>
      <c r="G14" s="113"/>
      <c r="H14" s="113"/>
      <c r="I14" s="113"/>
      <c r="J14" s="113"/>
    </row>
    <row r="15" spans="1:10" s="109" customFormat="1" ht="153.6" customHeight="1" x14ac:dyDescent="0.3">
      <c r="A15" s="113"/>
      <c r="B15" s="113"/>
      <c r="C15" s="113"/>
      <c r="D15" s="113"/>
      <c r="E15" s="113"/>
      <c r="F15" s="113"/>
      <c r="G15" s="113"/>
      <c r="H15" s="113"/>
      <c r="I15" s="113"/>
      <c r="J15" s="113"/>
    </row>
    <row r="16" spans="1:10" s="109" customFormat="1" x14ac:dyDescent="0.3">
      <c r="B16" s="110"/>
    </row>
    <row r="17" spans="2:2" s="109" customFormat="1" x14ac:dyDescent="0.3">
      <c r="B17" s="110"/>
    </row>
    <row r="18" spans="2:2" s="109" customFormat="1" x14ac:dyDescent="0.3">
      <c r="B18" s="110"/>
    </row>
    <row r="19" spans="2:2" s="109" customFormat="1" x14ac:dyDescent="0.3">
      <c r="B19" s="110"/>
    </row>
    <row r="20" spans="2:2" s="109" customFormat="1" x14ac:dyDescent="0.3">
      <c r="B20" s="110"/>
    </row>
    <row r="21" spans="2:2" s="109" customFormat="1" x14ac:dyDescent="0.3">
      <c r="B21" s="110"/>
    </row>
    <row r="22" spans="2:2" s="109" customFormat="1" x14ac:dyDescent="0.3">
      <c r="B22" s="110"/>
    </row>
    <row r="23" spans="2:2" s="109" customFormat="1" x14ac:dyDescent="0.3">
      <c r="B23" s="110"/>
    </row>
    <row r="24" spans="2:2" s="109" customFormat="1" x14ac:dyDescent="0.3">
      <c r="B24" s="110"/>
    </row>
    <row r="25" spans="2:2" s="109" customFormat="1" x14ac:dyDescent="0.3">
      <c r="B25" s="110"/>
    </row>
    <row r="26" spans="2:2" s="109" customFormat="1" x14ac:dyDescent="0.3">
      <c r="B26" s="110"/>
    </row>
    <row r="27" spans="2:2" s="109" customFormat="1" x14ac:dyDescent="0.3">
      <c r="B27" s="110"/>
    </row>
    <row r="28" spans="2:2" s="109" customFormat="1" x14ac:dyDescent="0.3">
      <c r="B28" s="110"/>
    </row>
    <row r="29" spans="2:2" s="109" customFormat="1" x14ac:dyDescent="0.3">
      <c r="B29" s="110"/>
    </row>
    <row r="30" spans="2:2" s="109" customFormat="1" x14ac:dyDescent="0.3">
      <c r="B30" s="110"/>
    </row>
    <row r="31" spans="2:2" s="109" customFormat="1" x14ac:dyDescent="0.3">
      <c r="B31" s="110"/>
    </row>
    <row r="32" spans="2:2" s="109" customFormat="1" x14ac:dyDescent="0.3">
      <c r="B32" s="110"/>
    </row>
    <row r="33" spans="1:2" s="109" customFormat="1" x14ac:dyDescent="0.3">
      <c r="B33" s="110"/>
    </row>
    <row r="34" spans="1:2" s="109" customFormat="1" x14ac:dyDescent="0.3">
      <c r="B34" s="110"/>
    </row>
    <row r="35" spans="1:2" s="109" customFormat="1" x14ac:dyDescent="0.3">
      <c r="B35" s="110"/>
    </row>
    <row r="36" spans="1:2" s="109" customFormat="1" x14ac:dyDescent="0.3">
      <c r="B36" s="110"/>
    </row>
    <row r="37" spans="1:2" s="109" customFormat="1" x14ac:dyDescent="0.3">
      <c r="B37" s="110"/>
    </row>
    <row r="38" spans="1:2" s="109" customFormat="1" x14ac:dyDescent="0.3">
      <c r="A38" s="109" t="s">
        <v>16</v>
      </c>
      <c r="B38" s="11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0"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zoomScale="80" zoomScaleNormal="80" workbookViewId="0">
      <pane ySplit="3" topLeftCell="A31" activePane="bottomLeft" state="frozen"/>
      <selection activeCell="H13" sqref="H13"/>
      <selection pane="bottomLeft" activeCell="C13" sqref="C13:I13"/>
    </sheetView>
  </sheetViews>
  <sheetFormatPr defaultColWidth="8.85546875" defaultRowHeight="14.25" x14ac:dyDescent="0.2"/>
  <cols>
    <col min="1" max="1" width="13" style="4" customWidth="1"/>
    <col min="2" max="2" width="20.42578125" style="4" customWidth="1"/>
    <col min="3" max="8" width="8.85546875" style="4"/>
    <col min="9" max="9" width="15.140625" style="4" customWidth="1"/>
  </cols>
  <sheetData>
    <row r="1" spans="1:12" x14ac:dyDescent="0.2">
      <c r="A1" s="11"/>
      <c r="B1" s="11"/>
      <c r="C1" s="11"/>
      <c r="D1" s="11"/>
      <c r="E1" s="11"/>
      <c r="F1" s="11"/>
      <c r="G1" s="11"/>
      <c r="H1" s="11"/>
      <c r="I1" s="11"/>
    </row>
    <row r="2" spans="1:12" ht="14.45" customHeight="1" x14ac:dyDescent="0.2">
      <c r="A2" s="138" t="s">
        <v>17</v>
      </c>
      <c r="B2" s="138"/>
      <c r="C2" s="138"/>
      <c r="D2" s="138"/>
      <c r="E2" s="138"/>
      <c r="F2" s="138"/>
      <c r="G2" s="138"/>
      <c r="H2" s="138"/>
      <c r="I2" s="138"/>
    </row>
    <row r="3" spans="1:12" ht="15" thickBot="1" x14ac:dyDescent="0.25">
      <c r="A3" s="8"/>
      <c r="B3" s="8"/>
      <c r="C3" s="8"/>
      <c r="D3" s="8"/>
      <c r="E3" s="8"/>
      <c r="F3" s="8"/>
      <c r="G3" s="8"/>
      <c r="H3" s="8"/>
      <c r="I3" s="8"/>
    </row>
    <row r="4" spans="1:12" s="4" customFormat="1" ht="51.95" customHeight="1" thickBot="1" x14ac:dyDescent="0.25">
      <c r="A4" s="118" t="s">
        <v>5</v>
      </c>
      <c r="B4" s="119"/>
      <c r="C4" s="119"/>
      <c r="D4" s="119"/>
      <c r="E4" s="119"/>
      <c r="F4" s="119"/>
      <c r="G4" s="119"/>
      <c r="H4" s="120"/>
      <c r="I4" s="121"/>
      <c r="J4" s="3"/>
      <c r="K4" s="3"/>
      <c r="L4" s="3"/>
    </row>
    <row r="5" spans="1:12" s="4" customFormat="1" ht="30" customHeight="1" thickBot="1" x14ac:dyDescent="0.25">
      <c r="A5" s="118" t="s">
        <v>6</v>
      </c>
      <c r="B5" s="119"/>
      <c r="C5" s="119"/>
      <c r="D5" s="119"/>
      <c r="E5" s="119"/>
      <c r="F5" s="119"/>
      <c r="G5" s="119"/>
      <c r="H5" s="120"/>
      <c r="I5" s="121"/>
      <c r="J5" s="3"/>
      <c r="K5" s="3"/>
      <c r="L5" s="3"/>
    </row>
    <row r="6" spans="1:12" s="4" customFormat="1" ht="32.25" customHeight="1" thickBot="1" x14ac:dyDescent="0.25">
      <c r="A6" s="118" t="s">
        <v>0</v>
      </c>
      <c r="B6" s="119"/>
      <c r="C6" s="119"/>
      <c r="D6" s="119"/>
      <c r="E6" s="119"/>
      <c r="F6" s="119"/>
      <c r="G6" s="119"/>
      <c r="H6" s="120"/>
      <c r="I6" s="121"/>
      <c r="J6" s="3"/>
      <c r="K6" s="3"/>
      <c r="L6" s="3"/>
    </row>
    <row r="7" spans="1:12" s="4" customFormat="1" ht="32.25" customHeight="1" x14ac:dyDescent="0.2">
      <c r="A7" s="139" t="s">
        <v>7</v>
      </c>
      <c r="B7" s="140"/>
      <c r="C7" s="140"/>
      <c r="D7" s="140"/>
      <c r="E7" s="140"/>
      <c r="F7" s="140"/>
      <c r="G7" s="140"/>
      <c r="H7" s="140"/>
      <c r="I7" s="141"/>
      <c r="J7" s="3"/>
      <c r="K7" s="3"/>
      <c r="L7" s="3"/>
    </row>
    <row r="8" spans="1:12" s="4" customFormat="1" ht="32.25" customHeight="1" x14ac:dyDescent="0.2">
      <c r="A8" s="1"/>
      <c r="B8" s="5" t="s">
        <v>1</v>
      </c>
      <c r="C8" s="125"/>
      <c r="D8" s="125"/>
      <c r="E8" s="125"/>
      <c r="F8" s="125"/>
      <c r="G8" s="125"/>
      <c r="H8" s="125"/>
      <c r="I8" s="126"/>
      <c r="J8" s="3"/>
      <c r="K8" s="3"/>
      <c r="L8" s="3"/>
    </row>
    <row r="9" spans="1:12" s="4" customFormat="1" ht="32.25" customHeight="1" x14ac:dyDescent="0.2">
      <c r="A9" s="1"/>
      <c r="B9" s="5" t="s">
        <v>2</v>
      </c>
      <c r="C9" s="125"/>
      <c r="D9" s="125"/>
      <c r="E9" s="125"/>
      <c r="F9" s="125"/>
      <c r="G9" s="125"/>
      <c r="H9" s="125"/>
      <c r="I9" s="126"/>
      <c r="J9" s="3"/>
      <c r="K9" s="3"/>
      <c r="L9" s="3"/>
    </row>
    <row r="10" spans="1:12" s="4" customFormat="1" ht="32.25" customHeight="1" x14ac:dyDescent="0.2">
      <c r="A10" s="1"/>
      <c r="B10" s="5" t="s">
        <v>3</v>
      </c>
      <c r="C10" s="125"/>
      <c r="D10" s="125"/>
      <c r="E10" s="125"/>
      <c r="F10" s="125"/>
      <c r="G10" s="125"/>
      <c r="H10" s="125"/>
      <c r="I10" s="126"/>
      <c r="J10" s="3"/>
      <c r="K10" s="3"/>
      <c r="L10" s="3"/>
    </row>
    <row r="11" spans="1:12" s="4" customFormat="1" ht="32.25" customHeight="1" x14ac:dyDescent="0.2">
      <c r="A11" s="1"/>
      <c r="B11" s="5" t="s">
        <v>4</v>
      </c>
      <c r="C11" s="125"/>
      <c r="D11" s="125"/>
      <c r="E11" s="125"/>
      <c r="F11" s="125"/>
      <c r="G11" s="125"/>
      <c r="H11" s="125"/>
      <c r="I11" s="126"/>
      <c r="J11" s="3"/>
      <c r="K11" s="3"/>
      <c r="L11" s="3"/>
    </row>
    <row r="12" spans="1:12" s="4" customFormat="1" ht="32.25" customHeight="1" x14ac:dyDescent="0.2">
      <c r="A12" s="1"/>
      <c r="B12" s="10" t="s">
        <v>8</v>
      </c>
      <c r="C12" s="125"/>
      <c r="D12" s="125"/>
      <c r="E12" s="125"/>
      <c r="F12" s="125"/>
      <c r="G12" s="125"/>
      <c r="H12" s="125"/>
      <c r="I12" s="126"/>
      <c r="J12" s="3"/>
      <c r="K12" s="3"/>
      <c r="L12" s="3"/>
    </row>
    <row r="13" spans="1:12" s="4" customFormat="1" ht="32.25" customHeight="1" thickBot="1" x14ac:dyDescent="0.25">
      <c r="A13" s="2"/>
      <c r="B13" s="6"/>
      <c r="C13" s="127"/>
      <c r="D13" s="127"/>
      <c r="E13" s="127"/>
      <c r="F13" s="127"/>
      <c r="G13" s="127"/>
      <c r="H13" s="127"/>
      <c r="I13" s="128"/>
      <c r="J13" s="3"/>
      <c r="K13" s="3"/>
      <c r="L13" s="3"/>
    </row>
    <row r="14" spans="1:12" s="4" customFormat="1" ht="32.25" customHeight="1" x14ac:dyDescent="0.2">
      <c r="A14" s="139" t="s">
        <v>9</v>
      </c>
      <c r="B14" s="140"/>
      <c r="C14" s="140"/>
      <c r="D14" s="140"/>
      <c r="E14" s="140"/>
      <c r="F14" s="140"/>
      <c r="G14" s="140"/>
      <c r="H14" s="140"/>
      <c r="I14" s="141"/>
      <c r="J14" s="3"/>
      <c r="K14" s="3"/>
      <c r="L14" s="3"/>
    </row>
    <row r="15" spans="1:12" s="4" customFormat="1" ht="32.25" customHeight="1" x14ac:dyDescent="0.2">
      <c r="A15" s="1"/>
      <c r="B15" s="5" t="s">
        <v>10</v>
      </c>
      <c r="C15" s="125"/>
      <c r="D15" s="125"/>
      <c r="E15" s="125"/>
      <c r="F15" s="125"/>
      <c r="G15" s="125"/>
      <c r="H15" s="125"/>
      <c r="I15" s="126"/>
      <c r="J15" s="3"/>
      <c r="K15" s="3"/>
      <c r="L15" s="3"/>
    </row>
    <row r="16" spans="1:12" s="4" customFormat="1" ht="32.25" customHeight="1" x14ac:dyDescent="0.2">
      <c r="A16" s="1"/>
      <c r="B16" s="5" t="s">
        <v>11</v>
      </c>
      <c r="C16" s="125"/>
      <c r="D16" s="125"/>
      <c r="E16" s="125"/>
      <c r="F16" s="125"/>
      <c r="G16" s="125"/>
      <c r="H16" s="125"/>
      <c r="I16" s="126"/>
      <c r="J16" s="3"/>
      <c r="K16" s="3"/>
      <c r="L16" s="3"/>
    </row>
    <row r="17" spans="1:12" s="4" customFormat="1" ht="32.25" customHeight="1" x14ac:dyDescent="0.2">
      <c r="A17" s="1"/>
      <c r="B17" s="5" t="s">
        <v>12</v>
      </c>
      <c r="C17" s="125"/>
      <c r="D17" s="125"/>
      <c r="E17" s="125"/>
      <c r="F17" s="125"/>
      <c r="G17" s="125"/>
      <c r="H17" s="125"/>
      <c r="I17" s="126"/>
      <c r="J17" s="3"/>
      <c r="K17" s="3"/>
      <c r="L17" s="3"/>
    </row>
    <row r="18" spans="1:12" s="4" customFormat="1" ht="54.6" customHeight="1" x14ac:dyDescent="0.2">
      <c r="A18" s="1"/>
      <c r="B18" s="10" t="s">
        <v>13</v>
      </c>
      <c r="C18" s="125"/>
      <c r="D18" s="125"/>
      <c r="E18" s="125"/>
      <c r="F18" s="125"/>
      <c r="G18" s="125"/>
      <c r="H18" s="125"/>
      <c r="I18" s="126"/>
      <c r="J18" s="3"/>
      <c r="K18" s="3"/>
      <c r="L18" s="3"/>
    </row>
    <row r="19" spans="1:12" s="4" customFormat="1" ht="32.25" customHeight="1" x14ac:dyDescent="0.2">
      <c r="A19" s="1"/>
      <c r="B19" s="5" t="s">
        <v>14</v>
      </c>
      <c r="C19" s="7"/>
      <c r="D19" s="12"/>
      <c r="E19" s="12"/>
      <c r="F19" s="12"/>
      <c r="G19" s="12"/>
      <c r="H19" s="12"/>
      <c r="I19" s="13"/>
      <c r="J19" s="3"/>
      <c r="K19" s="3"/>
      <c r="L19" s="3"/>
    </row>
    <row r="20" spans="1:12" s="4" customFormat="1" ht="32.25" customHeight="1" x14ac:dyDescent="0.2">
      <c r="A20" s="1"/>
      <c r="B20" s="5" t="s">
        <v>15</v>
      </c>
      <c r="C20" s="7"/>
      <c r="D20" s="12"/>
      <c r="E20" s="12"/>
      <c r="F20" s="12"/>
      <c r="G20" s="12"/>
      <c r="H20" s="12"/>
      <c r="I20" s="13"/>
      <c r="J20" s="3"/>
      <c r="K20" s="3"/>
      <c r="L20" s="3"/>
    </row>
    <row r="21" spans="1:12" s="4" customFormat="1" ht="32.25" customHeight="1" x14ac:dyDescent="0.2">
      <c r="A21" s="1"/>
      <c r="B21" s="5"/>
      <c r="C21" s="7"/>
      <c r="D21" s="12"/>
      <c r="E21" s="12"/>
      <c r="F21" s="12"/>
      <c r="G21" s="12"/>
      <c r="H21" s="12"/>
      <c r="I21" s="13"/>
      <c r="J21" s="3"/>
      <c r="K21" s="3"/>
      <c r="L21" s="3"/>
    </row>
    <row r="22" spans="1:12" s="4" customFormat="1" ht="32.25" customHeight="1" thickBot="1" x14ac:dyDescent="0.25">
      <c r="A22" s="2"/>
      <c r="B22" s="6"/>
      <c r="C22" s="127"/>
      <c r="D22" s="127"/>
      <c r="E22" s="127"/>
      <c r="F22" s="127"/>
      <c r="G22" s="127"/>
      <c r="H22" s="127"/>
      <c r="I22" s="128"/>
      <c r="J22" s="3"/>
      <c r="K22" s="3"/>
      <c r="L22" s="3"/>
    </row>
    <row r="23" spans="1:12" ht="15" thickBot="1" x14ac:dyDescent="0.25">
      <c r="A23" s="11"/>
      <c r="B23" s="11"/>
      <c r="C23" s="11"/>
      <c r="D23" s="11"/>
      <c r="E23" s="11"/>
      <c r="F23" s="11"/>
      <c r="G23" s="11"/>
      <c r="H23" s="11"/>
      <c r="I23" s="11"/>
    </row>
    <row r="24" spans="1:12" ht="19.5" customHeight="1" thickBot="1" x14ac:dyDescent="0.25">
      <c r="A24" s="129" t="s">
        <v>23</v>
      </c>
      <c r="B24" s="130"/>
      <c r="C24" s="130"/>
      <c r="D24" s="130"/>
      <c r="E24" s="130"/>
      <c r="F24" s="130"/>
      <c r="G24" s="130"/>
      <c r="H24" s="130"/>
      <c r="I24" s="131"/>
    </row>
    <row r="25" spans="1:12" s="4" customFormat="1" ht="90" customHeight="1" x14ac:dyDescent="0.2">
      <c r="A25" s="135" t="s">
        <v>28</v>
      </c>
      <c r="B25" s="136"/>
      <c r="C25" s="136"/>
      <c r="D25" s="136"/>
      <c r="E25" s="136"/>
      <c r="F25" s="136"/>
      <c r="G25" s="136"/>
      <c r="H25" s="136"/>
      <c r="I25" s="137"/>
      <c r="J25" s="19"/>
      <c r="K25" s="19"/>
      <c r="L25" s="19"/>
    </row>
    <row r="26" spans="1:12" s="9" customFormat="1" ht="30.6" customHeight="1" x14ac:dyDescent="0.2">
      <c r="A26" s="132" t="s">
        <v>24</v>
      </c>
      <c r="B26" s="133"/>
      <c r="C26" s="133"/>
      <c r="D26" s="133"/>
      <c r="E26" s="133"/>
      <c r="F26" s="133"/>
      <c r="G26" s="133"/>
      <c r="H26" s="133"/>
      <c r="I26" s="134"/>
    </row>
    <row r="27" spans="1:12" ht="153.6" customHeight="1" x14ac:dyDescent="0.2">
      <c r="A27" s="122" t="s">
        <v>25</v>
      </c>
      <c r="B27" s="123"/>
      <c r="C27" s="123"/>
      <c r="D27" s="123"/>
      <c r="E27" s="123"/>
      <c r="F27" s="123"/>
      <c r="G27" s="123"/>
      <c r="H27" s="123"/>
      <c r="I27" s="124"/>
    </row>
    <row r="28" spans="1:12" ht="60.6" customHeight="1" x14ac:dyDescent="0.2">
      <c r="A28" s="14" t="s">
        <v>18</v>
      </c>
      <c r="B28" s="16">
        <v>1</v>
      </c>
      <c r="C28" s="114" t="s">
        <v>19</v>
      </c>
      <c r="D28" s="114"/>
      <c r="E28" s="114"/>
      <c r="F28" s="114"/>
      <c r="G28" s="114"/>
      <c r="H28" s="114"/>
      <c r="I28" s="115"/>
    </row>
    <row r="29" spans="1:12" ht="68.45" customHeight="1" x14ac:dyDescent="0.2">
      <c r="A29" s="14" t="s">
        <v>18</v>
      </c>
      <c r="B29" s="16">
        <v>2</v>
      </c>
      <c r="C29" s="114" t="s">
        <v>20</v>
      </c>
      <c r="D29" s="114"/>
      <c r="E29" s="114"/>
      <c r="F29" s="114"/>
      <c r="G29" s="114"/>
      <c r="H29" s="114"/>
      <c r="I29" s="115"/>
    </row>
    <row r="30" spans="1:12" ht="59.45" customHeight="1" x14ac:dyDescent="0.2">
      <c r="A30" s="14" t="s">
        <v>18</v>
      </c>
      <c r="B30" s="16">
        <v>3</v>
      </c>
      <c r="C30" s="114" t="s">
        <v>21</v>
      </c>
      <c r="D30" s="114"/>
      <c r="E30" s="114"/>
      <c r="F30" s="114"/>
      <c r="G30" s="114"/>
      <c r="H30" s="114"/>
      <c r="I30" s="115"/>
    </row>
    <row r="31" spans="1:12" ht="84" customHeight="1" x14ac:dyDescent="0.2">
      <c r="A31" s="14" t="s">
        <v>18</v>
      </c>
      <c r="B31" s="16">
        <v>4</v>
      </c>
      <c r="C31" s="114" t="s">
        <v>22</v>
      </c>
      <c r="D31" s="114"/>
      <c r="E31" s="114"/>
      <c r="F31" s="114"/>
      <c r="G31" s="114"/>
      <c r="H31" s="114"/>
      <c r="I31" s="115"/>
    </row>
    <row r="32" spans="1:12" ht="54" customHeight="1" thickBot="1" x14ac:dyDescent="0.25">
      <c r="A32" s="15" t="s">
        <v>27</v>
      </c>
      <c r="B32" s="17" t="s">
        <v>26</v>
      </c>
      <c r="C32" s="116"/>
      <c r="D32" s="116"/>
      <c r="E32" s="116"/>
      <c r="F32" s="116"/>
      <c r="G32" s="116"/>
      <c r="H32" s="116"/>
      <c r="I32" s="117"/>
    </row>
    <row r="33" spans="1:9" ht="87" customHeight="1" x14ac:dyDescent="0.2">
      <c r="A33" s="18"/>
      <c r="B33" s="16"/>
      <c r="C33" s="18"/>
      <c r="D33" s="18"/>
      <c r="E33" s="18"/>
      <c r="F33" s="18"/>
      <c r="G33" s="18"/>
      <c r="H33" s="18"/>
      <c r="I33" s="18"/>
    </row>
  </sheetData>
  <dataConsolidate/>
  <mergeCells count="28">
    <mergeCell ref="A2:I2"/>
    <mergeCell ref="A14:I14"/>
    <mergeCell ref="C15:I15"/>
    <mergeCell ref="C16:I16"/>
    <mergeCell ref="C17:I17"/>
    <mergeCell ref="C8:I8"/>
    <mergeCell ref="C9:I9"/>
    <mergeCell ref="C10:I10"/>
    <mergeCell ref="C11:I11"/>
    <mergeCell ref="C12:I12"/>
    <mergeCell ref="C13:I13"/>
    <mergeCell ref="A7:I7"/>
    <mergeCell ref="C29:I29"/>
    <mergeCell ref="C30:I30"/>
    <mergeCell ref="C32:I32"/>
    <mergeCell ref="A4:B4"/>
    <mergeCell ref="C4:I4"/>
    <mergeCell ref="A5:B5"/>
    <mergeCell ref="C5:I5"/>
    <mergeCell ref="A6:I6"/>
    <mergeCell ref="A27:I27"/>
    <mergeCell ref="C28:I28"/>
    <mergeCell ref="C18:I18"/>
    <mergeCell ref="C22:I22"/>
    <mergeCell ref="A24:I24"/>
    <mergeCell ref="A26:I26"/>
    <mergeCell ref="A25:I25"/>
    <mergeCell ref="C31:I31"/>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612D-C7D6-414A-AB01-8CE7FF99DD29}">
  <dimension ref="A1:C20"/>
  <sheetViews>
    <sheetView topLeftCell="A19" zoomScale="180" zoomScaleNormal="180" workbookViewId="0">
      <selection activeCell="B19" sqref="B19"/>
    </sheetView>
  </sheetViews>
  <sheetFormatPr defaultColWidth="9.140625" defaultRowHeight="15" x14ac:dyDescent="0.2"/>
  <cols>
    <col min="1" max="1" width="54.85546875" style="101" customWidth="1"/>
    <col min="2" max="2" width="42.42578125" style="101" customWidth="1"/>
    <col min="3" max="3" width="12.85546875" style="101" customWidth="1"/>
    <col min="4" max="16384" width="9.140625" style="101"/>
  </cols>
  <sheetData>
    <row r="1" spans="1:3" s="106" customFormat="1" x14ac:dyDescent="0.2">
      <c r="A1" s="107" t="s">
        <v>144</v>
      </c>
      <c r="B1" s="107" t="s">
        <v>143</v>
      </c>
      <c r="C1" s="107" t="s">
        <v>142</v>
      </c>
    </row>
    <row r="2" spans="1:3" x14ac:dyDescent="0.2">
      <c r="A2" s="102"/>
      <c r="B2" s="102"/>
      <c r="C2" s="102"/>
    </row>
    <row r="3" spans="1:3" s="104" customFormat="1" x14ac:dyDescent="0.2">
      <c r="A3" s="103" t="s">
        <v>112</v>
      </c>
      <c r="B3" s="105"/>
      <c r="C3" s="105"/>
    </row>
    <row r="4" spans="1:3" ht="30" x14ac:dyDescent="0.2">
      <c r="A4" s="102" t="s">
        <v>141</v>
      </c>
      <c r="B4" s="102" t="s">
        <v>140</v>
      </c>
      <c r="C4" s="102"/>
    </row>
    <row r="5" spans="1:3" ht="30" x14ac:dyDescent="0.2">
      <c r="A5" s="102" t="s">
        <v>139</v>
      </c>
      <c r="B5" s="102" t="s">
        <v>138</v>
      </c>
      <c r="C5" s="102"/>
    </row>
    <row r="6" spans="1:3" ht="45" x14ac:dyDescent="0.2">
      <c r="A6" s="102" t="s">
        <v>137</v>
      </c>
      <c r="B6" s="102" t="s">
        <v>136</v>
      </c>
      <c r="C6" s="102"/>
    </row>
    <row r="7" spans="1:3" x14ac:dyDescent="0.2">
      <c r="A7" s="102"/>
      <c r="B7" s="102"/>
      <c r="C7" s="102"/>
    </row>
    <row r="8" spans="1:3" s="104" customFormat="1" x14ac:dyDescent="0.2">
      <c r="A8" s="103" t="s">
        <v>135</v>
      </c>
      <c r="B8" s="105"/>
      <c r="C8" s="105"/>
    </row>
    <row r="9" spans="1:3" ht="24.75" customHeight="1" x14ac:dyDescent="0.2">
      <c r="A9" s="102" t="s">
        <v>134</v>
      </c>
      <c r="B9" s="102" t="s">
        <v>133</v>
      </c>
      <c r="C9" s="102"/>
    </row>
    <row r="10" spans="1:3" ht="29.25" customHeight="1" x14ac:dyDescent="0.2">
      <c r="A10" s="102" t="s">
        <v>132</v>
      </c>
      <c r="B10" s="102" t="s">
        <v>131</v>
      </c>
      <c r="C10" s="102"/>
    </row>
    <row r="11" spans="1:3" ht="28.5" customHeight="1" x14ac:dyDescent="0.2">
      <c r="A11" s="102" t="s">
        <v>130</v>
      </c>
      <c r="B11" s="102" t="s">
        <v>129</v>
      </c>
      <c r="C11" s="102"/>
    </row>
    <row r="12" spans="1:3" x14ac:dyDescent="0.2">
      <c r="A12" s="102"/>
      <c r="B12" s="102"/>
      <c r="C12" s="102"/>
    </row>
    <row r="13" spans="1:3" s="104" customFormat="1" x14ac:dyDescent="0.2">
      <c r="A13" s="103" t="s">
        <v>110</v>
      </c>
      <c r="B13" s="105"/>
      <c r="C13" s="105"/>
    </row>
    <row r="14" spans="1:3" x14ac:dyDescent="0.2">
      <c r="A14" s="102" t="s">
        <v>128</v>
      </c>
      <c r="B14" s="102" t="s">
        <v>127</v>
      </c>
      <c r="C14" s="102"/>
    </row>
    <row r="15" spans="1:3" x14ac:dyDescent="0.2">
      <c r="A15" s="102" t="s">
        <v>126</v>
      </c>
      <c r="B15" s="102" t="s">
        <v>125</v>
      </c>
      <c r="C15" s="102"/>
    </row>
    <row r="16" spans="1:3" x14ac:dyDescent="0.2">
      <c r="A16" s="102" t="s">
        <v>124</v>
      </c>
      <c r="B16" s="102" t="s">
        <v>123</v>
      </c>
      <c r="C16" s="102"/>
    </row>
    <row r="18" spans="1:3" x14ac:dyDescent="0.2">
      <c r="A18" s="103" t="s">
        <v>122</v>
      </c>
    </row>
    <row r="19" spans="1:3" ht="45" x14ac:dyDescent="0.2">
      <c r="A19" s="102" t="s">
        <v>121</v>
      </c>
      <c r="B19" s="102" t="s">
        <v>120</v>
      </c>
      <c r="C19" s="102"/>
    </row>
    <row r="20" spans="1:3" x14ac:dyDescent="0.2">
      <c r="A20" s="102"/>
      <c r="B20" s="102"/>
      <c r="C20" s="10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theme="8" tint="-0.249977111117893"/>
  </sheetPr>
  <dimension ref="A1:AJ8"/>
  <sheetViews>
    <sheetView zoomScale="152" zoomScaleNormal="152" zoomScaleSheetLayoutView="70" workbookViewId="0">
      <selection activeCell="A9" sqref="A9:XFD57"/>
    </sheetView>
  </sheetViews>
  <sheetFormatPr defaultColWidth="27" defaultRowHeight="14.25" outlineLevelCol="1" x14ac:dyDescent="0.2"/>
  <cols>
    <col min="1" max="1" width="8.85546875" style="22" customWidth="1"/>
    <col min="2" max="2" width="28.7109375" style="22" customWidth="1"/>
    <col min="3" max="3" width="11.28515625" style="93" customWidth="1"/>
    <col min="4" max="4" width="16" style="22" customWidth="1"/>
    <col min="5" max="5" width="38.28515625" style="22" customWidth="1"/>
    <col min="6" max="6" width="15" style="22" hidden="1" customWidth="1" outlineLevel="1"/>
    <col min="7" max="7" width="2.7109375" style="22" hidden="1" customWidth="1" outlineLevel="1"/>
    <col min="8" max="8" width="50.42578125" style="22" hidden="1" customWidth="1" outlineLevel="1"/>
    <col min="9" max="9" width="27.42578125" style="22" hidden="1" customWidth="1" outlineLevel="1"/>
    <col min="10" max="10" width="14" style="22" hidden="1" customWidth="1" outlineLevel="1"/>
    <col min="11" max="11" width="44.7109375" style="22" hidden="1" customWidth="1" outlineLevel="1"/>
    <col min="12" max="12" width="34.7109375" style="22" hidden="1" customWidth="1" outlineLevel="1"/>
    <col min="13" max="13" width="29.140625" style="22" hidden="1" customWidth="1" outlineLevel="1"/>
    <col min="14" max="14" width="45.140625" style="22" hidden="1" customWidth="1" outlineLevel="1"/>
    <col min="15" max="15" width="33.140625" style="22" hidden="1" customWidth="1" outlineLevel="1"/>
    <col min="16" max="16" width="31.140625" style="22" hidden="1" customWidth="1" outlineLevel="1"/>
    <col min="17" max="17" width="46.42578125" style="22" hidden="1" customWidth="1" outlineLevel="1"/>
    <col min="18" max="18" width="25.85546875" style="22" hidden="1" customWidth="1" outlineLevel="1"/>
    <col min="19" max="19" width="23.85546875" style="22" hidden="1" customWidth="1" outlineLevel="1"/>
    <col min="20" max="20" width="46.42578125" style="22" hidden="1" customWidth="1" outlineLevel="1"/>
    <col min="21" max="22" width="32.42578125" style="22" hidden="1" customWidth="1" outlineLevel="1"/>
    <col min="23" max="23" width="33.7109375" style="22" hidden="1" customWidth="1" outlineLevel="1"/>
    <col min="24" max="24" width="27" style="22" hidden="1" customWidth="1" outlineLevel="1"/>
    <col min="25" max="25" width="45.42578125" style="22" hidden="1" customWidth="1" outlineLevel="1"/>
    <col min="26" max="26" width="19.7109375" style="22" customWidth="1" collapsed="1"/>
    <col min="27" max="27" width="47" style="22" customWidth="1"/>
    <col min="28" max="28" width="30.28515625" style="98" customWidth="1"/>
    <col min="29" max="29" width="19.140625" style="22" customWidth="1"/>
    <col min="30" max="30" width="46.85546875" style="22" customWidth="1"/>
    <col min="31" max="31" width="24.7109375" style="22" customWidth="1"/>
    <col min="32" max="32" width="21" style="22" customWidth="1"/>
    <col min="33" max="33" width="44.42578125" style="22" customWidth="1"/>
    <col min="34" max="34" width="16.42578125" style="22" customWidth="1"/>
    <col min="35" max="35" width="19.140625" style="22" customWidth="1"/>
    <col min="36" max="36" width="24.42578125" style="22" customWidth="1"/>
    <col min="37" max="16384" width="27" style="22"/>
  </cols>
  <sheetData>
    <row r="1" spans="1:36" ht="15.75" thickBot="1" x14ac:dyDescent="0.25">
      <c r="A1" s="25"/>
      <c r="B1" s="26"/>
      <c r="C1" s="89"/>
      <c r="D1" s="27"/>
      <c r="E1" s="27"/>
      <c r="F1" s="27"/>
      <c r="T1" s="28"/>
      <c r="U1" s="28"/>
      <c r="V1" s="28"/>
    </row>
    <row r="2" spans="1:36" ht="15.75" thickBot="1" x14ac:dyDescent="0.25">
      <c r="A2" s="144" t="s">
        <v>146</v>
      </c>
      <c r="B2" s="145"/>
      <c r="C2" s="145"/>
      <c r="D2" s="145"/>
      <c r="E2" s="145"/>
      <c r="F2" s="146"/>
      <c r="H2" s="152" t="s">
        <v>112</v>
      </c>
      <c r="I2" s="153"/>
      <c r="J2" s="153"/>
      <c r="K2" s="153"/>
      <c r="L2" s="153"/>
      <c r="M2" s="153"/>
      <c r="N2" s="153"/>
      <c r="O2" s="153"/>
      <c r="P2" s="153"/>
      <c r="Q2" s="153"/>
      <c r="R2" s="153"/>
      <c r="S2" s="153"/>
      <c r="T2" s="153"/>
      <c r="U2" s="153"/>
      <c r="V2" s="154"/>
      <c r="W2" s="147" t="s">
        <v>111</v>
      </c>
      <c r="X2" s="148"/>
      <c r="Y2" s="149"/>
      <c r="Z2" s="147" t="s">
        <v>110</v>
      </c>
      <c r="AA2" s="150"/>
      <c r="AB2" s="150"/>
      <c r="AC2" s="148"/>
      <c r="AD2" s="151"/>
      <c r="AE2" s="151"/>
      <c r="AF2" s="151"/>
      <c r="AG2" s="151"/>
      <c r="AH2" s="151"/>
      <c r="AI2" s="151"/>
      <c r="AJ2" s="149"/>
    </row>
    <row r="3" spans="1:36" ht="30.75" thickBot="1" x14ac:dyDescent="0.25">
      <c r="A3" s="29" t="s">
        <v>145</v>
      </c>
      <c r="B3" s="20" t="s">
        <v>29</v>
      </c>
      <c r="C3" s="90" t="s">
        <v>104</v>
      </c>
      <c r="D3" s="20" t="s">
        <v>30</v>
      </c>
      <c r="E3" s="30" t="s">
        <v>31</v>
      </c>
      <c r="F3" s="31" t="s">
        <v>32</v>
      </c>
      <c r="H3" s="155" t="s">
        <v>48</v>
      </c>
      <c r="I3" s="156"/>
      <c r="J3" s="158"/>
      <c r="K3" s="142" t="s">
        <v>49</v>
      </c>
      <c r="L3" s="142"/>
      <c r="M3" s="142"/>
      <c r="N3" s="142" t="s">
        <v>59</v>
      </c>
      <c r="O3" s="142"/>
      <c r="P3" s="142"/>
      <c r="Q3" s="142" t="s">
        <v>50</v>
      </c>
      <c r="R3" s="142"/>
      <c r="S3" s="142"/>
      <c r="T3" s="142" t="s">
        <v>51</v>
      </c>
      <c r="U3" s="142"/>
      <c r="V3" s="143"/>
      <c r="W3" s="39" t="s">
        <v>70</v>
      </c>
      <c r="X3" s="40" t="s">
        <v>71</v>
      </c>
      <c r="Y3" s="41" t="s">
        <v>72</v>
      </c>
      <c r="Z3" s="155" t="s">
        <v>52</v>
      </c>
      <c r="AA3" s="156"/>
      <c r="AB3" s="157"/>
      <c r="AC3" s="155" t="s">
        <v>54</v>
      </c>
      <c r="AD3" s="156"/>
      <c r="AE3" s="157"/>
      <c r="AF3" s="155" t="s">
        <v>53</v>
      </c>
      <c r="AG3" s="156"/>
      <c r="AH3" s="156"/>
      <c r="AI3" s="156"/>
      <c r="AJ3" s="157"/>
    </row>
    <row r="4" spans="1:36" ht="57" x14ac:dyDescent="0.2">
      <c r="A4" s="35"/>
      <c r="B4" s="36"/>
      <c r="C4" s="91"/>
      <c r="D4" s="37"/>
      <c r="E4" s="37"/>
      <c r="F4" s="38"/>
      <c r="H4" s="78" t="s">
        <v>56</v>
      </c>
      <c r="I4" s="74" t="s">
        <v>58</v>
      </c>
      <c r="J4" s="74" t="s">
        <v>55</v>
      </c>
      <c r="K4" s="74" t="s">
        <v>56</v>
      </c>
      <c r="L4" s="74" t="s">
        <v>58</v>
      </c>
      <c r="M4" s="74" t="s">
        <v>55</v>
      </c>
      <c r="N4" s="74" t="s">
        <v>56</v>
      </c>
      <c r="O4" s="74" t="s">
        <v>58</v>
      </c>
      <c r="P4" s="74" t="s">
        <v>55</v>
      </c>
      <c r="Q4" s="74" t="s">
        <v>56</v>
      </c>
      <c r="R4" s="74" t="s">
        <v>58</v>
      </c>
      <c r="S4" s="74" t="s">
        <v>55</v>
      </c>
      <c r="T4" s="74" t="s">
        <v>56</v>
      </c>
      <c r="U4" s="74" t="s">
        <v>58</v>
      </c>
      <c r="V4" s="75" t="s">
        <v>55</v>
      </c>
      <c r="W4" s="78" t="s">
        <v>56</v>
      </c>
      <c r="X4" s="74" t="s">
        <v>58</v>
      </c>
      <c r="Y4" s="75" t="s">
        <v>55</v>
      </c>
      <c r="Z4" s="78" t="s">
        <v>56</v>
      </c>
      <c r="AA4" s="74" t="s">
        <v>58</v>
      </c>
      <c r="AB4" s="75" t="s">
        <v>55</v>
      </c>
      <c r="AC4" s="78" t="s">
        <v>56</v>
      </c>
      <c r="AD4" s="74" t="s">
        <v>58</v>
      </c>
      <c r="AE4" s="75" t="s">
        <v>55</v>
      </c>
      <c r="AF4" s="78" t="s">
        <v>56</v>
      </c>
      <c r="AG4" s="74" t="s">
        <v>58</v>
      </c>
      <c r="AH4" s="96" t="s">
        <v>108</v>
      </c>
      <c r="AI4" s="96" t="s">
        <v>107</v>
      </c>
      <c r="AJ4" s="75" t="s">
        <v>55</v>
      </c>
    </row>
    <row r="5" spans="1:36" ht="99.75" x14ac:dyDescent="0.2">
      <c r="A5" s="32"/>
      <c r="B5" s="23"/>
      <c r="C5" s="92"/>
      <c r="D5" s="24"/>
      <c r="E5" s="33"/>
      <c r="F5" s="34" t="s">
        <v>33</v>
      </c>
      <c r="H5" s="76" t="s">
        <v>81</v>
      </c>
      <c r="I5" s="76" t="s">
        <v>87</v>
      </c>
      <c r="J5" s="80" t="s">
        <v>57</v>
      </c>
      <c r="K5" s="76" t="s">
        <v>82</v>
      </c>
      <c r="L5" s="76" t="s">
        <v>60</v>
      </c>
      <c r="M5" s="81" t="s">
        <v>113</v>
      </c>
      <c r="N5" s="76" t="s">
        <v>83</v>
      </c>
      <c r="O5" s="76" t="s">
        <v>77</v>
      </c>
      <c r="P5" s="80" t="s">
        <v>57</v>
      </c>
      <c r="Q5" s="76" t="s">
        <v>89</v>
      </c>
      <c r="R5" s="76" t="s">
        <v>78</v>
      </c>
      <c r="S5" s="79" t="s">
        <v>109</v>
      </c>
      <c r="T5" s="76" t="s">
        <v>84</v>
      </c>
      <c r="U5" s="76" t="s">
        <v>80</v>
      </c>
      <c r="V5" s="76" t="s">
        <v>57</v>
      </c>
      <c r="W5" s="76" t="s">
        <v>73</v>
      </c>
      <c r="X5" s="83" t="s">
        <v>57</v>
      </c>
      <c r="Y5" s="77"/>
      <c r="Z5" s="76"/>
      <c r="AA5" s="76"/>
      <c r="AB5" s="99"/>
      <c r="AC5" s="76"/>
      <c r="AD5" s="76"/>
      <c r="AE5" s="76"/>
      <c r="AF5" s="76"/>
      <c r="AG5" s="76"/>
      <c r="AH5" s="76"/>
      <c r="AI5" s="94"/>
      <c r="AJ5" s="81"/>
    </row>
    <row r="6" spans="1:36" ht="85.5" x14ac:dyDescent="0.2">
      <c r="A6" s="32"/>
      <c r="B6" s="23"/>
      <c r="C6" s="92"/>
      <c r="D6" s="24"/>
      <c r="E6" s="33"/>
      <c r="F6" s="34" t="s">
        <v>33</v>
      </c>
      <c r="H6" s="76" t="s">
        <v>105</v>
      </c>
      <c r="I6" s="76" t="s">
        <v>87</v>
      </c>
      <c r="J6" s="80" t="s">
        <v>57</v>
      </c>
      <c r="K6" s="76" t="s">
        <v>90</v>
      </c>
      <c r="L6" s="76" t="s">
        <v>60</v>
      </c>
      <c r="M6" s="81" t="s">
        <v>114</v>
      </c>
      <c r="N6" s="76" t="s">
        <v>85</v>
      </c>
      <c r="O6" s="76" t="s">
        <v>76</v>
      </c>
      <c r="P6" s="80" t="s">
        <v>57</v>
      </c>
      <c r="Q6" s="76" t="s">
        <v>89</v>
      </c>
      <c r="R6" s="76" t="s">
        <v>79</v>
      </c>
      <c r="S6" s="79" t="s">
        <v>109</v>
      </c>
      <c r="T6" s="76" t="s">
        <v>86</v>
      </c>
      <c r="U6" s="76" t="s">
        <v>80</v>
      </c>
      <c r="V6" s="76" t="s">
        <v>57</v>
      </c>
      <c r="W6" s="76" t="s">
        <v>106</v>
      </c>
      <c r="X6" s="71" t="s">
        <v>57</v>
      </c>
      <c r="Y6" s="72"/>
      <c r="Z6" s="76"/>
      <c r="AA6" s="76"/>
      <c r="AB6" s="99"/>
      <c r="AC6" s="76"/>
      <c r="AD6" s="76"/>
      <c r="AE6" s="76"/>
      <c r="AF6" s="76"/>
      <c r="AG6" s="76"/>
      <c r="AH6" s="76"/>
      <c r="AI6" s="94"/>
      <c r="AJ6" s="81"/>
    </row>
    <row r="7" spans="1:36" ht="145.5" x14ac:dyDescent="0.2">
      <c r="A7" s="32"/>
      <c r="B7" s="23"/>
      <c r="C7" s="92"/>
      <c r="D7" s="24"/>
      <c r="E7" s="33"/>
      <c r="F7" s="34" t="s">
        <v>33</v>
      </c>
      <c r="H7" s="76" t="s">
        <v>101</v>
      </c>
      <c r="I7" s="76" t="s">
        <v>91</v>
      </c>
      <c r="J7" s="80" t="s">
        <v>57</v>
      </c>
      <c r="K7" s="76" t="s">
        <v>102</v>
      </c>
      <c r="L7" s="76" t="s">
        <v>92</v>
      </c>
      <c r="M7" s="79" t="s">
        <v>57</v>
      </c>
      <c r="N7" s="97" t="s">
        <v>101</v>
      </c>
      <c r="O7" s="97" t="s">
        <v>93</v>
      </c>
      <c r="P7" s="81" t="s">
        <v>115</v>
      </c>
      <c r="Q7" s="76" t="s">
        <v>100</v>
      </c>
      <c r="R7" s="76" t="s">
        <v>94</v>
      </c>
      <c r="S7" s="79" t="s">
        <v>57</v>
      </c>
      <c r="T7" s="76" t="s">
        <v>118</v>
      </c>
      <c r="U7" s="76" t="s">
        <v>95</v>
      </c>
      <c r="V7" s="76" t="s">
        <v>57</v>
      </c>
      <c r="W7" s="76" t="s">
        <v>103</v>
      </c>
      <c r="X7" s="71" t="s">
        <v>57</v>
      </c>
      <c r="Y7" s="84" t="s">
        <v>116</v>
      </c>
      <c r="Z7" s="80"/>
      <c r="AA7" s="76"/>
      <c r="AB7" s="100"/>
      <c r="AC7" s="76"/>
      <c r="AD7" s="76"/>
      <c r="AE7" s="82"/>
      <c r="AF7" s="80"/>
      <c r="AG7" s="76"/>
      <c r="AH7" s="95"/>
      <c r="AI7" s="94"/>
      <c r="AJ7" s="81"/>
    </row>
    <row r="8" spans="1:36" ht="145.5" x14ac:dyDescent="0.2">
      <c r="A8" s="32"/>
      <c r="B8" s="23"/>
      <c r="C8" s="92"/>
      <c r="D8" s="24"/>
      <c r="E8" s="33"/>
      <c r="F8" s="34" t="s">
        <v>33</v>
      </c>
      <c r="H8" s="76" t="s">
        <v>101</v>
      </c>
      <c r="I8" s="76" t="s">
        <v>91</v>
      </c>
      <c r="J8" s="80" t="s">
        <v>57</v>
      </c>
      <c r="K8" s="76" t="s">
        <v>102</v>
      </c>
      <c r="L8" s="76" t="s">
        <v>92</v>
      </c>
      <c r="M8" s="79" t="s">
        <v>57</v>
      </c>
      <c r="N8" s="97" t="s">
        <v>101</v>
      </c>
      <c r="O8" s="97" t="s">
        <v>93</v>
      </c>
      <c r="P8" s="81" t="s">
        <v>115</v>
      </c>
      <c r="Q8" s="76" t="s">
        <v>100</v>
      </c>
      <c r="R8" s="76" t="s">
        <v>94</v>
      </c>
      <c r="S8" s="79" t="s">
        <v>57</v>
      </c>
      <c r="T8" s="76" t="s">
        <v>119</v>
      </c>
      <c r="U8" s="76" t="s">
        <v>95</v>
      </c>
      <c r="V8" s="76" t="s">
        <v>57</v>
      </c>
      <c r="W8" s="76" t="s">
        <v>103</v>
      </c>
      <c r="X8" s="71" t="s">
        <v>57</v>
      </c>
      <c r="Y8" s="84" t="s">
        <v>117</v>
      </c>
      <c r="Z8" s="80"/>
      <c r="AA8" s="76"/>
      <c r="AB8" s="100"/>
      <c r="AC8" s="76"/>
      <c r="AD8" s="76"/>
      <c r="AE8" s="82"/>
      <c r="AF8" s="80"/>
      <c r="AG8" s="76"/>
      <c r="AH8" s="95"/>
      <c r="AI8" s="94"/>
      <c r="AJ8" s="81"/>
    </row>
  </sheetData>
  <autoFilter ref="A4:AT8" xr:uid="{00000000-0009-0000-0000-000002000000}">
    <filterColumn colId="35">
      <filters>
        <filter val="negativo (antecedente all'autorizzazione)"/>
        <filter val="negativo (prenotazione antecedente alla autorizzazione)"/>
        <filter val="negativo (prenotazione antecedente alla check list, autorizzazione priva di data)"/>
        <filter val="negativo (prenotazione ed esecuzione antecedente alla autorizzazione)"/>
      </filters>
    </filterColumn>
  </autoFilter>
  <mergeCells count="12">
    <mergeCell ref="T3:V3"/>
    <mergeCell ref="A2:F2"/>
    <mergeCell ref="W2:Y2"/>
    <mergeCell ref="Z2:AJ2"/>
    <mergeCell ref="K3:M3"/>
    <mergeCell ref="N3:P3"/>
    <mergeCell ref="Q3:S3"/>
    <mergeCell ref="H2:V2"/>
    <mergeCell ref="Z3:AB3"/>
    <mergeCell ref="AC3:AE3"/>
    <mergeCell ref="AF3:AJ3"/>
    <mergeCell ref="H3:J3"/>
  </mergeCells>
  <printOptions horizontalCentered="1"/>
  <pageMargins left="0.23622047244094491" right="0.23622047244094491" top="0.74803149606299213" bottom="0.74803149606299213" header="0.31496062992125984" footer="0.31496062992125984"/>
  <pageSetup paperSize="9" scale="36" fitToHeight="0" orientation="landscape" horizontalDpi="300" verticalDpi="300"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5"/>
  <sheetViews>
    <sheetView showGridLines="0" tabSelected="1" topLeftCell="A10" zoomScale="189" zoomScaleNormal="189" workbookViewId="0">
      <selection activeCell="A23" sqref="A23:G23"/>
    </sheetView>
  </sheetViews>
  <sheetFormatPr defaultColWidth="9.140625" defaultRowHeight="15" outlineLevelRow="1" outlineLevelCol="1" x14ac:dyDescent="0.2"/>
  <cols>
    <col min="1" max="1" width="40.140625" style="48" customWidth="1"/>
    <col min="2" max="2" width="48.42578125" style="48" customWidth="1"/>
    <col min="3" max="3" width="9" style="48" customWidth="1"/>
    <col min="4" max="4" width="10" style="48" customWidth="1"/>
    <col min="5" max="5" width="17.42578125" style="48" customWidth="1"/>
    <col min="6" max="6" width="12.28515625" style="48" customWidth="1"/>
    <col min="7" max="7" width="13.7109375" style="48" customWidth="1"/>
    <col min="8" max="8" width="9.7109375" style="48" customWidth="1"/>
    <col min="9" max="9" width="10.42578125" style="48" customWidth="1"/>
    <col min="10" max="10" width="14.42578125" style="48" customWidth="1"/>
    <col min="11" max="11" width="11" style="48" customWidth="1"/>
    <col min="12" max="12" width="16.140625" style="48" customWidth="1"/>
    <col min="13" max="13" width="18.42578125" style="48" customWidth="1" outlineLevel="1"/>
    <col min="14" max="14" width="18.28515625" style="48" customWidth="1" outlineLevel="1"/>
    <col min="15" max="15" width="12.42578125" style="48" customWidth="1"/>
    <col min="16" max="16" width="9.140625" style="48" customWidth="1"/>
    <col min="17" max="17" width="12" style="48" customWidth="1"/>
    <col min="18" max="18" width="19" style="48" customWidth="1"/>
    <col min="19" max="19" width="12.42578125" style="48" customWidth="1"/>
    <col min="20" max="20" width="14.140625" style="48" customWidth="1"/>
    <col min="21" max="22" width="14" style="48" customWidth="1"/>
    <col min="23" max="23" width="9.140625" style="48"/>
    <col min="24" max="24" width="14.42578125" style="48" customWidth="1"/>
    <col min="25" max="25" width="66.28515625" style="48" customWidth="1"/>
    <col min="26" max="16384" width="9.140625" style="48"/>
  </cols>
  <sheetData>
    <row r="1" spans="1:25" ht="12.75" customHeight="1" x14ac:dyDescent="0.2">
      <c r="A1" s="164" t="s">
        <v>148</v>
      </c>
      <c r="B1" s="164"/>
      <c r="C1" s="46"/>
      <c r="D1" s="47"/>
      <c r="E1" s="47"/>
    </row>
    <row r="2" spans="1:25" ht="12.75" customHeight="1" x14ac:dyDescent="0.2">
      <c r="A2" s="164" t="s">
        <v>147</v>
      </c>
      <c r="B2" s="164"/>
      <c r="C2" s="46"/>
      <c r="D2" s="47"/>
      <c r="E2" s="47"/>
    </row>
    <row r="3" spans="1:25" ht="12.75" customHeight="1" x14ac:dyDescent="0.2">
      <c r="A3" s="164" t="s">
        <v>149</v>
      </c>
      <c r="B3" s="164"/>
      <c r="C3" s="164"/>
      <c r="D3" s="164"/>
      <c r="E3" s="164"/>
    </row>
    <row r="4" spans="1:25" ht="12.75" customHeight="1" x14ac:dyDescent="0.2">
      <c r="A4" s="46" t="s">
        <v>34</v>
      </c>
      <c r="B4" s="165"/>
      <c r="C4" s="165"/>
      <c r="D4" s="165"/>
      <c r="E4" s="47"/>
    </row>
    <row r="5" spans="1:25" ht="12.75" customHeight="1" x14ac:dyDescent="0.2">
      <c r="A5" s="46" t="s">
        <v>35</v>
      </c>
      <c r="B5" s="165"/>
      <c r="C5" s="165"/>
      <c r="D5" s="165"/>
      <c r="E5" s="47"/>
    </row>
    <row r="7" spans="1:25" x14ac:dyDescent="0.2">
      <c r="C7" s="46"/>
    </row>
    <row r="8" spans="1:25" ht="24" customHeight="1" x14ac:dyDescent="0.2">
      <c r="A8" s="57" t="s">
        <v>37</v>
      </c>
      <c r="B8" s="57"/>
      <c r="C8" s="57"/>
      <c r="D8" s="57"/>
      <c r="E8" s="57"/>
      <c r="F8" s="57"/>
      <c r="G8" s="57"/>
      <c r="H8" s="57"/>
      <c r="I8" s="161" t="s">
        <v>69</v>
      </c>
      <c r="J8" s="162"/>
      <c r="K8" s="162"/>
      <c r="L8" s="163"/>
      <c r="M8" s="160" t="s">
        <v>68</v>
      </c>
      <c r="N8" s="160"/>
      <c r="O8" s="160"/>
      <c r="P8" s="160"/>
      <c r="Q8" s="160"/>
      <c r="R8" s="160"/>
      <c r="S8" s="160"/>
      <c r="T8" s="160"/>
    </row>
    <row r="9" spans="1:25" ht="60" customHeight="1" x14ac:dyDescent="0.2">
      <c r="A9" s="43" t="s">
        <v>38</v>
      </c>
      <c r="B9" s="42" t="s">
        <v>36</v>
      </c>
      <c r="C9" s="42" t="s">
        <v>39</v>
      </c>
      <c r="D9" s="42" t="s">
        <v>40</v>
      </c>
      <c r="E9" s="42" t="s">
        <v>41</v>
      </c>
      <c r="F9" s="42" t="s">
        <v>42</v>
      </c>
      <c r="G9" s="42" t="s">
        <v>43</v>
      </c>
      <c r="H9" s="42" t="s">
        <v>44</v>
      </c>
      <c r="I9" s="42" t="s">
        <v>45</v>
      </c>
      <c r="J9" s="42" t="s">
        <v>46</v>
      </c>
      <c r="K9" s="42" t="s">
        <v>47</v>
      </c>
      <c r="L9" s="50" t="s">
        <v>67</v>
      </c>
      <c r="M9" s="61" t="s">
        <v>88</v>
      </c>
      <c r="N9" s="61" t="s">
        <v>65</v>
      </c>
      <c r="O9" s="58" t="s">
        <v>64</v>
      </c>
      <c r="P9" s="58" t="s">
        <v>66</v>
      </c>
      <c r="Q9" s="58" t="s">
        <v>63</v>
      </c>
      <c r="R9" s="58" t="s">
        <v>61</v>
      </c>
      <c r="S9" s="60" t="s">
        <v>47</v>
      </c>
      <c r="T9" s="59" t="s">
        <v>62</v>
      </c>
      <c r="U9" s="51" t="s">
        <v>99</v>
      </c>
      <c r="V9" s="51" t="s">
        <v>98</v>
      </c>
      <c r="X9" s="51" t="s">
        <v>55</v>
      </c>
      <c r="Y9" s="51" t="s">
        <v>74</v>
      </c>
    </row>
    <row r="10" spans="1:25" ht="13.35" customHeight="1" x14ac:dyDescent="0.2">
      <c r="A10" s="44"/>
      <c r="B10" s="21"/>
      <c r="C10" s="21"/>
      <c r="D10" s="21"/>
      <c r="E10" s="21"/>
      <c r="F10" s="21"/>
      <c r="G10" s="45"/>
      <c r="H10" s="21"/>
      <c r="I10" s="53"/>
      <c r="J10" s="53"/>
      <c r="K10" s="21"/>
      <c r="L10" s="53"/>
      <c r="M10" s="62">
        <f>(5315.95*0)+6815.32</f>
        <v>6815.32</v>
      </c>
      <c r="N10" s="63">
        <v>2200000</v>
      </c>
      <c r="O10" s="53">
        <f>+N10/M10</f>
        <v>322.80215749223811</v>
      </c>
      <c r="P10" s="56">
        <v>0.1</v>
      </c>
      <c r="Q10" s="53">
        <f>+O10*(1+P10)</f>
        <v>355.08237324146194</v>
      </c>
      <c r="R10" s="49">
        <f t="shared" ref="R10:R20" si="0">+Q10*H10</f>
        <v>0</v>
      </c>
      <c r="S10" s="21">
        <v>5</v>
      </c>
      <c r="T10" s="49">
        <f t="shared" ref="T10:T20" si="1">+R10*K10/100</f>
        <v>0</v>
      </c>
      <c r="U10" s="73">
        <f>+L10-T10</f>
        <v>0</v>
      </c>
      <c r="V10" s="88">
        <f>+Q10-I10</f>
        <v>355.08237324146194</v>
      </c>
      <c r="X10" s="71" t="s">
        <v>57</v>
      </c>
      <c r="Y10" s="71"/>
    </row>
    <row r="11" spans="1:25" ht="13.35" customHeight="1" x14ac:dyDescent="0.2">
      <c r="A11" s="44"/>
      <c r="B11" s="21"/>
      <c r="C11" s="21"/>
      <c r="D11" s="21"/>
      <c r="E11" s="21"/>
      <c r="F11" s="21"/>
      <c r="G11" s="45"/>
      <c r="H11" s="21"/>
      <c r="I11" s="53"/>
      <c r="J11" s="53"/>
      <c r="K11" s="21"/>
      <c r="L11" s="53"/>
      <c r="M11" s="62">
        <f>(679.98*0)+2535.08</f>
        <v>2535.08</v>
      </c>
      <c r="N11" s="63">
        <v>1750000</v>
      </c>
      <c r="O11" s="53">
        <f t="shared" ref="O11:O20" si="2">+N11/M11</f>
        <v>690.31352067784849</v>
      </c>
      <c r="P11" s="56">
        <v>0.04</v>
      </c>
      <c r="Q11" s="53">
        <f t="shared" ref="Q11:Q20" si="3">+O11*(1+P11)</f>
        <v>717.92606150496249</v>
      </c>
      <c r="R11" s="49">
        <f t="shared" si="0"/>
        <v>0</v>
      </c>
      <c r="S11" s="21">
        <v>5</v>
      </c>
      <c r="T11" s="49">
        <f t="shared" si="1"/>
        <v>0</v>
      </c>
      <c r="U11" s="49">
        <f t="shared" ref="U11:U20" si="4">+L11-T11</f>
        <v>0</v>
      </c>
      <c r="V11" s="88">
        <f t="shared" ref="V11:V20" si="5">+Q11-I11</f>
        <v>717.92606150496249</v>
      </c>
      <c r="X11" s="71" t="s">
        <v>57</v>
      </c>
      <c r="Y11" s="71"/>
    </row>
    <row r="12" spans="1:25" ht="13.35" customHeight="1" x14ac:dyDescent="0.2">
      <c r="A12" s="44"/>
      <c r="B12" s="21"/>
      <c r="C12" s="21"/>
      <c r="D12" s="21"/>
      <c r="E12" s="21"/>
      <c r="F12" s="21"/>
      <c r="G12" s="45"/>
      <c r="H12" s="21"/>
      <c r="I12" s="53"/>
      <c r="J12" s="53"/>
      <c r="K12" s="21"/>
      <c r="L12" s="53"/>
      <c r="M12" s="65">
        <f>+M11</f>
        <v>2535.08</v>
      </c>
      <c r="N12" s="66">
        <f>+N11</f>
        <v>1750000</v>
      </c>
      <c r="O12" s="53">
        <f t="shared" si="2"/>
        <v>690.31352067784849</v>
      </c>
      <c r="P12" s="56">
        <v>0.04</v>
      </c>
      <c r="Q12" s="53">
        <f t="shared" si="3"/>
        <v>717.92606150496249</v>
      </c>
      <c r="R12" s="49">
        <f t="shared" si="0"/>
        <v>0</v>
      </c>
      <c r="S12" s="21">
        <v>5</v>
      </c>
      <c r="T12" s="49">
        <f t="shared" si="1"/>
        <v>0</v>
      </c>
      <c r="U12" s="49">
        <f t="shared" si="4"/>
        <v>0</v>
      </c>
      <c r="V12" s="88">
        <f t="shared" si="5"/>
        <v>717.92606150496249</v>
      </c>
      <c r="X12" s="71" t="s">
        <v>57</v>
      </c>
      <c r="Y12" s="71"/>
    </row>
    <row r="13" spans="1:25" ht="13.35" customHeight="1" x14ac:dyDescent="0.2">
      <c r="A13" s="44"/>
      <c r="B13" s="21"/>
      <c r="C13" s="21"/>
      <c r="D13" s="21"/>
      <c r="E13" s="21"/>
      <c r="F13" s="21"/>
      <c r="G13" s="45"/>
      <c r="H13" s="21"/>
      <c r="I13" s="53"/>
      <c r="J13" s="53"/>
      <c r="K13" s="21"/>
      <c r="L13" s="53"/>
      <c r="M13" s="65">
        <f t="shared" ref="M13:M14" si="6">+M12</f>
        <v>2535.08</v>
      </c>
      <c r="N13" s="66">
        <f t="shared" ref="N13:N14" si="7">+N12</f>
        <v>1750000</v>
      </c>
      <c r="O13" s="53">
        <f t="shared" si="2"/>
        <v>690.31352067784849</v>
      </c>
      <c r="P13" s="56">
        <v>0.04</v>
      </c>
      <c r="Q13" s="53">
        <f t="shared" si="3"/>
        <v>717.92606150496249</v>
      </c>
      <c r="R13" s="49">
        <f t="shared" si="0"/>
        <v>0</v>
      </c>
      <c r="S13" s="21">
        <v>5</v>
      </c>
      <c r="T13" s="49">
        <f t="shared" si="1"/>
        <v>0</v>
      </c>
      <c r="U13" s="49">
        <f t="shared" si="4"/>
        <v>0</v>
      </c>
      <c r="V13" s="88">
        <f t="shared" si="5"/>
        <v>717.92606150496249</v>
      </c>
      <c r="X13" s="71" t="s">
        <v>57</v>
      </c>
      <c r="Y13" s="71"/>
    </row>
    <row r="14" spans="1:25" ht="13.35" customHeight="1" x14ac:dyDescent="0.2">
      <c r="A14" s="44"/>
      <c r="B14" s="21"/>
      <c r="C14" s="21"/>
      <c r="D14" s="21"/>
      <c r="E14" s="21"/>
      <c r="F14" s="21"/>
      <c r="G14" s="45"/>
      <c r="H14" s="21"/>
      <c r="I14" s="53"/>
      <c r="J14" s="53"/>
      <c r="K14" s="21"/>
      <c r="L14" s="53"/>
      <c r="M14" s="65">
        <f t="shared" si="6"/>
        <v>2535.08</v>
      </c>
      <c r="N14" s="66">
        <f t="shared" si="7"/>
        <v>1750000</v>
      </c>
      <c r="O14" s="53">
        <f t="shared" si="2"/>
        <v>690.31352067784849</v>
      </c>
      <c r="P14" s="56">
        <v>0.04</v>
      </c>
      <c r="Q14" s="53">
        <f t="shared" si="3"/>
        <v>717.92606150496249</v>
      </c>
      <c r="R14" s="49">
        <f t="shared" si="0"/>
        <v>0</v>
      </c>
      <c r="S14" s="21">
        <v>5</v>
      </c>
      <c r="T14" s="49">
        <f t="shared" si="1"/>
        <v>0</v>
      </c>
      <c r="U14" s="49">
        <f t="shared" si="4"/>
        <v>0</v>
      </c>
      <c r="V14" s="88">
        <f t="shared" si="5"/>
        <v>717.92606150496249</v>
      </c>
      <c r="X14" s="71" t="s">
        <v>57</v>
      </c>
      <c r="Y14" s="71"/>
    </row>
    <row r="15" spans="1:25" ht="13.35" customHeight="1" x14ac:dyDescent="0.2">
      <c r="A15" s="44"/>
      <c r="B15" s="21"/>
      <c r="C15" s="21"/>
      <c r="D15" s="21"/>
      <c r="E15" s="21"/>
      <c r="F15" s="21"/>
      <c r="G15" s="45"/>
      <c r="H15" s="21"/>
      <c r="I15" s="53"/>
      <c r="J15" s="53"/>
      <c r="K15" s="21"/>
      <c r="L15" s="53"/>
      <c r="M15" s="62">
        <f>(3177.28*1000)*0+3075.804*1000</f>
        <v>3075804</v>
      </c>
      <c r="N15" s="63">
        <v>1429000</v>
      </c>
      <c r="O15" s="53">
        <f t="shared" si="2"/>
        <v>0.46459397282791753</v>
      </c>
      <c r="P15" s="56">
        <v>0.04</v>
      </c>
      <c r="Q15" s="53">
        <f t="shared" si="3"/>
        <v>0.48317773174103423</v>
      </c>
      <c r="R15" s="49">
        <f t="shared" si="0"/>
        <v>0</v>
      </c>
      <c r="S15" s="21">
        <v>5</v>
      </c>
      <c r="T15" s="49">
        <f t="shared" si="1"/>
        <v>0</v>
      </c>
      <c r="U15" s="49">
        <f t="shared" si="4"/>
        <v>0</v>
      </c>
      <c r="V15" s="88">
        <f t="shared" si="5"/>
        <v>0.48317773174103423</v>
      </c>
      <c r="X15" s="71" t="s">
        <v>57</v>
      </c>
      <c r="Y15" s="71" t="s">
        <v>75</v>
      </c>
    </row>
    <row r="16" spans="1:25" ht="13.35" customHeight="1" x14ac:dyDescent="0.2">
      <c r="A16" s="44"/>
      <c r="B16" s="21"/>
      <c r="C16" s="21"/>
      <c r="D16" s="21"/>
      <c r="E16" s="21"/>
      <c r="F16" s="21"/>
      <c r="G16" s="45"/>
      <c r="H16" s="21"/>
      <c r="I16" s="53"/>
      <c r="J16" s="53"/>
      <c r="K16" s="21"/>
      <c r="L16" s="53"/>
      <c r="M16" s="65">
        <f>+M15</f>
        <v>3075804</v>
      </c>
      <c r="N16" s="66">
        <f>+N15</f>
        <v>1429000</v>
      </c>
      <c r="O16" s="53">
        <f t="shared" si="2"/>
        <v>0.46459397282791753</v>
      </c>
      <c r="P16" s="56">
        <v>0.04</v>
      </c>
      <c r="Q16" s="53">
        <f t="shared" si="3"/>
        <v>0.48317773174103423</v>
      </c>
      <c r="R16" s="49">
        <f t="shared" si="0"/>
        <v>0</v>
      </c>
      <c r="S16" s="21">
        <v>5</v>
      </c>
      <c r="T16" s="49">
        <f t="shared" si="1"/>
        <v>0</v>
      </c>
      <c r="U16" s="49">
        <f t="shared" si="4"/>
        <v>0</v>
      </c>
      <c r="V16" s="88">
        <f t="shared" si="5"/>
        <v>0.48317773174103423</v>
      </c>
      <c r="X16" s="71" t="s">
        <v>57</v>
      </c>
      <c r="Y16" s="71" t="s">
        <v>75</v>
      </c>
    </row>
    <row r="17" spans="1:25" ht="13.35" customHeight="1" x14ac:dyDescent="0.2">
      <c r="A17" s="44"/>
      <c r="B17" s="21"/>
      <c r="C17" s="21"/>
      <c r="D17" s="21"/>
      <c r="E17" s="21"/>
      <c r="F17" s="21"/>
      <c r="G17" s="45"/>
      <c r="H17" s="21"/>
      <c r="I17" s="53"/>
      <c r="J17" s="53"/>
      <c r="K17" s="21"/>
      <c r="L17" s="53"/>
      <c r="M17" s="67">
        <v>18688</v>
      </c>
      <c r="N17" s="68">
        <v>983000</v>
      </c>
      <c r="O17" s="53">
        <f t="shared" si="2"/>
        <v>52.600599315068493</v>
      </c>
      <c r="P17" s="56">
        <v>0.1</v>
      </c>
      <c r="Q17" s="53">
        <f t="shared" si="3"/>
        <v>57.860659246575345</v>
      </c>
      <c r="R17" s="49">
        <f t="shared" si="0"/>
        <v>0</v>
      </c>
      <c r="S17" s="21">
        <v>5</v>
      </c>
      <c r="T17" s="49">
        <f t="shared" si="1"/>
        <v>0</v>
      </c>
      <c r="U17" s="49">
        <f t="shared" si="4"/>
        <v>0</v>
      </c>
      <c r="V17" s="88">
        <f t="shared" si="5"/>
        <v>57.860659246575345</v>
      </c>
      <c r="X17" s="71" t="s">
        <v>57</v>
      </c>
      <c r="Y17" s="71"/>
    </row>
    <row r="18" spans="1:25" ht="13.35" customHeight="1" x14ac:dyDescent="0.2">
      <c r="A18" s="44"/>
      <c r="B18" s="21"/>
      <c r="C18" s="21"/>
      <c r="D18" s="21"/>
      <c r="E18" s="21"/>
      <c r="F18" s="21"/>
      <c r="G18" s="45"/>
      <c r="H18" s="21"/>
      <c r="I18" s="53"/>
      <c r="J18" s="53"/>
      <c r="K18" s="21"/>
      <c r="L18" s="53"/>
      <c r="M18" s="62">
        <f>(1708.15 *1000)*0+ 1856.76*1000</f>
        <v>1856760</v>
      </c>
      <c r="N18" s="63">
        <v>1600000</v>
      </c>
      <c r="O18" s="53">
        <f t="shared" si="2"/>
        <v>0.86171610762834183</v>
      </c>
      <c r="P18" s="64">
        <v>0.04</v>
      </c>
      <c r="Q18" s="53">
        <f t="shared" si="3"/>
        <v>0.89618475193347558</v>
      </c>
      <c r="R18" s="49">
        <f t="shared" si="0"/>
        <v>0</v>
      </c>
      <c r="S18" s="21">
        <v>5</v>
      </c>
      <c r="T18" s="49">
        <f t="shared" si="1"/>
        <v>0</v>
      </c>
      <c r="U18" s="49">
        <f t="shared" si="4"/>
        <v>0</v>
      </c>
      <c r="V18" s="88">
        <f t="shared" si="5"/>
        <v>0.89618475193347558</v>
      </c>
      <c r="X18" s="71" t="s">
        <v>57</v>
      </c>
      <c r="Y18" s="71" t="s">
        <v>75</v>
      </c>
    </row>
    <row r="19" spans="1:25" ht="13.35" customHeight="1" x14ac:dyDescent="0.2">
      <c r="A19" s="44"/>
      <c r="B19" s="21"/>
      <c r="C19" s="21"/>
      <c r="D19" s="21"/>
      <c r="E19" s="21"/>
      <c r="F19" s="21"/>
      <c r="G19" s="45"/>
      <c r="H19" s="21"/>
      <c r="I19" s="53"/>
      <c r="J19" s="53"/>
      <c r="K19" s="21"/>
      <c r="L19" s="53"/>
      <c r="M19" s="62">
        <v>25010</v>
      </c>
      <c r="N19" s="63">
        <v>1600000</v>
      </c>
      <c r="O19" s="53">
        <f t="shared" si="2"/>
        <v>63.974410235905637</v>
      </c>
      <c r="P19" s="56">
        <v>0.04</v>
      </c>
      <c r="Q19" s="53">
        <f t="shared" si="3"/>
        <v>66.533386645341864</v>
      </c>
      <c r="R19" s="49">
        <f t="shared" si="0"/>
        <v>0</v>
      </c>
      <c r="S19" s="21">
        <v>5</v>
      </c>
      <c r="T19" s="49">
        <f t="shared" si="1"/>
        <v>0</v>
      </c>
      <c r="U19" s="49">
        <f t="shared" si="4"/>
        <v>0</v>
      </c>
      <c r="V19" s="88">
        <f t="shared" si="5"/>
        <v>66.533386645341864</v>
      </c>
      <c r="X19" s="71" t="s">
        <v>57</v>
      </c>
      <c r="Y19" s="71"/>
    </row>
    <row r="20" spans="1:25" ht="13.35" customHeight="1" x14ac:dyDescent="0.2">
      <c r="A20" s="44"/>
      <c r="B20" s="21"/>
      <c r="C20" s="21"/>
      <c r="D20" s="21"/>
      <c r="E20" s="21"/>
      <c r="F20" s="21"/>
      <c r="G20" s="45"/>
      <c r="H20" s="21"/>
      <c r="I20" s="53"/>
      <c r="J20" s="53"/>
      <c r="K20" s="21"/>
      <c r="L20" s="53"/>
      <c r="M20" s="62">
        <f>(1687.5*1000)*0+1594.992*1000</f>
        <v>1594992</v>
      </c>
      <c r="N20" s="63">
        <v>983000</v>
      </c>
      <c r="O20" s="69">
        <f t="shared" si="2"/>
        <v>0.61630403161896741</v>
      </c>
      <c r="P20" s="56">
        <v>0.22</v>
      </c>
      <c r="Q20" s="69">
        <f t="shared" si="3"/>
        <v>0.75189091857514023</v>
      </c>
      <c r="R20" s="49">
        <f t="shared" si="0"/>
        <v>0</v>
      </c>
      <c r="S20" s="21">
        <v>5</v>
      </c>
      <c r="T20" s="49">
        <f t="shared" si="1"/>
        <v>0</v>
      </c>
      <c r="U20" s="49">
        <f t="shared" si="4"/>
        <v>0</v>
      </c>
      <c r="V20" s="88">
        <f t="shared" si="5"/>
        <v>0.75189091857514023</v>
      </c>
      <c r="X20" s="71" t="s">
        <v>57</v>
      </c>
      <c r="Y20" s="71"/>
    </row>
    <row r="21" spans="1:25" x14ac:dyDescent="0.2">
      <c r="J21" s="54"/>
      <c r="L21" s="54"/>
    </row>
    <row r="22" spans="1:25" x14ac:dyDescent="0.2">
      <c r="J22" s="55">
        <f>SUM(J10:J21)</f>
        <v>0</v>
      </c>
      <c r="L22" s="55">
        <f>SUM(L10:L21)</f>
        <v>0</v>
      </c>
      <c r="R22" s="55">
        <f>SUM(R10:R21)</f>
        <v>0</v>
      </c>
      <c r="T22" s="55">
        <f>SUM(T10:T21)</f>
        <v>0</v>
      </c>
      <c r="U22" s="55">
        <f>SUM(U10:U21)</f>
        <v>0</v>
      </c>
      <c r="V22" s="87"/>
      <c r="X22" s="71" t="s">
        <v>57</v>
      </c>
      <c r="Y22" s="85"/>
    </row>
    <row r="23" spans="1:25" ht="16.5" customHeight="1" x14ac:dyDescent="0.2">
      <c r="A23" s="159"/>
      <c r="B23" s="159"/>
      <c r="C23" s="159"/>
      <c r="D23" s="159"/>
      <c r="E23" s="159"/>
      <c r="F23" s="159"/>
      <c r="G23" s="159"/>
    </row>
    <row r="24" spans="1:25" ht="12.75" customHeight="1" x14ac:dyDescent="0.2">
      <c r="A24" s="70"/>
      <c r="L24" s="86">
        <f>L22-$B$5</f>
        <v>0</v>
      </c>
      <c r="M24" s="52" t="s">
        <v>96</v>
      </c>
      <c r="T24" s="86">
        <f>+T22-$B$5</f>
        <v>0</v>
      </c>
      <c r="U24" s="52" t="s">
        <v>97</v>
      </c>
      <c r="V24" s="52"/>
    </row>
    <row r="25" spans="1:25" x14ac:dyDescent="0.2">
      <c r="A25" s="70"/>
    </row>
    <row r="26" spans="1:25" x14ac:dyDescent="0.2">
      <c r="A26" s="70"/>
    </row>
    <row r="27" spans="1:25" x14ac:dyDescent="0.2">
      <c r="A27" s="70"/>
    </row>
    <row r="28" spans="1:25" x14ac:dyDescent="0.2">
      <c r="A28" s="70"/>
    </row>
    <row r="29" spans="1:25" x14ac:dyDescent="0.2">
      <c r="A29" s="70"/>
    </row>
    <row r="30" spans="1:25" x14ac:dyDescent="0.2">
      <c r="A30" s="70"/>
    </row>
    <row r="31" spans="1:25" x14ac:dyDescent="0.2">
      <c r="A31" s="70"/>
    </row>
    <row r="32" spans="1:25" x14ac:dyDescent="0.2">
      <c r="A32" s="70"/>
    </row>
    <row r="33" spans="1:7" x14ac:dyDescent="0.2">
      <c r="A33" s="70"/>
    </row>
    <row r="34" spans="1:7" x14ac:dyDescent="0.2">
      <c r="A34" s="70"/>
    </row>
    <row r="35" spans="1:7" x14ac:dyDescent="0.2">
      <c r="A35" s="70"/>
    </row>
    <row r="36" spans="1:7" x14ac:dyDescent="0.2">
      <c r="A36" s="70"/>
    </row>
    <row r="37" spans="1:7" x14ac:dyDescent="0.2">
      <c r="A37" s="70"/>
    </row>
    <row r="38" spans="1:7" x14ac:dyDescent="0.2">
      <c r="A38" s="70"/>
    </row>
    <row r="39" spans="1:7" ht="26.25" customHeight="1" x14ac:dyDescent="0.2">
      <c r="A39" s="159"/>
      <c r="B39" s="159"/>
      <c r="C39" s="159"/>
      <c r="D39" s="159"/>
      <c r="E39" s="159"/>
      <c r="F39" s="159"/>
      <c r="G39" s="159"/>
    </row>
    <row r="41" spans="1:7" outlineLevel="1" x14ac:dyDescent="0.2">
      <c r="A41" s="52"/>
    </row>
    <row r="42" spans="1:7" outlineLevel="1" x14ac:dyDescent="0.2">
      <c r="D42" s="52"/>
    </row>
    <row r="43" spans="1:7" outlineLevel="1" x14ac:dyDescent="0.2">
      <c r="D43" s="52"/>
    </row>
    <row r="44" spans="1:7" outlineLevel="1" x14ac:dyDescent="0.2">
      <c r="D44" s="52"/>
    </row>
    <row r="45" spans="1:7" outlineLevel="1" x14ac:dyDescent="0.2">
      <c r="D45" s="52"/>
    </row>
  </sheetData>
  <mergeCells count="9">
    <mergeCell ref="A39:G39"/>
    <mergeCell ref="A23:G23"/>
    <mergeCell ref="M8:T8"/>
    <mergeCell ref="I8:L8"/>
    <mergeCell ref="A1:B1"/>
    <mergeCell ref="A2:B2"/>
    <mergeCell ref="A3:E3"/>
    <mergeCell ref="B4:D4"/>
    <mergeCell ref="B5:D5"/>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Fronte FEAD</vt:lpstr>
      <vt:lpstr>Anagrafica e Note</vt:lpstr>
      <vt:lpstr>CL</vt:lpstr>
      <vt:lpstr>elenco rimborsi</vt:lpstr>
      <vt:lpstr>111_CaritasVelletri_118_2014.1</vt:lpstr>
      <vt:lpstr>'elenco rimborsi'!Area_stampa</vt:lpstr>
      <vt:lpstr>'Fronte FEAD'!Print_Area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lorenzelli</dc:creator>
  <cp:lastModifiedBy>Usai Valentina</cp:lastModifiedBy>
  <cp:lastPrinted>2019-06-27T12:35:51Z</cp:lastPrinted>
  <dcterms:created xsi:type="dcterms:W3CDTF">2009-07-23T12:24:42Z</dcterms:created>
  <dcterms:modified xsi:type="dcterms:W3CDTF">2025-04-09T09:43:10Z</dcterms:modified>
</cp:coreProperties>
</file>